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rin\Documents\★業務用\クライアント\〇和泉市立総合医療センター\作成\"/>
    </mc:Choice>
  </mc:AlternateContent>
  <xr:revisionPtr revIDLastSave="0" documentId="8_{7980C0B4-285A-4F19-9ABC-0DB4F0186E56}" xr6:coauthVersionLast="47" xr6:coauthVersionMax="47" xr10:uidLastSave="{00000000-0000-0000-0000-000000000000}"/>
  <bookViews>
    <workbookView xWindow="14780" yWindow="1670" windowWidth="23110" windowHeight="16400" tabRatio="805" xr2:uid="{CD816EF1-2852-4C7C-AF9B-96E9A6BF65E2}"/>
  </bookViews>
  <sheets>
    <sheet name="生活習慣病予防健診申込書①" sheetId="2" r:id="rId1"/>
    <sheet name="生活習慣病予防健診申込書②-1" sheetId="3" r:id="rId2"/>
    <sheet name="申込書②-2" sheetId="4" r:id="rId3"/>
    <sheet name="申込書②-3" sheetId="5" r:id="rId4"/>
    <sheet name="申込書②-4" sheetId="6" r:id="rId5"/>
    <sheet name="申込書②-5" sheetId="7" r:id="rId6"/>
  </sheets>
  <definedNames>
    <definedName name="_xlnm.Print_Area" localSheetId="2">'申込書②-2'!$A$1:$U$30</definedName>
    <definedName name="_xlnm.Print_Area" localSheetId="3">'申込書②-3'!$A$1:$U$30</definedName>
    <definedName name="_xlnm.Print_Area" localSheetId="4">'申込書②-4'!$A$1:$U$30</definedName>
    <definedName name="_xlnm.Print_Area" localSheetId="5">'申込書②-5'!$A$1:$T$30</definedName>
    <definedName name="_xlnm.Print_Area" localSheetId="0">生活習慣病予防健診申込書①!$A$1:$S$26</definedName>
    <definedName name="_xlnm.Print_Area" localSheetId="1">'生活習慣病予防健診申込書②-1'!$A$1:$U$30</definedName>
    <definedName name="月" localSheetId="2">'申込書②-2'!$AB$6:$AB$17</definedName>
    <definedName name="月" localSheetId="3">'申込書②-3'!$AB$6:$AB$17</definedName>
    <definedName name="月" localSheetId="4">'申込書②-4'!$AB$6:$AB$17</definedName>
    <definedName name="月" localSheetId="5">'申込書②-5'!$AB$6:$AB$17</definedName>
    <definedName name="月" localSheetId="1">'生活習慣病予防健診申込書②-1'!$AB$6:$AB$17</definedName>
    <definedName name="月">#REF!</definedName>
    <definedName name="昭和" localSheetId="2">'申込書②-2'!$Z$6:$Z$69</definedName>
    <definedName name="昭和" localSheetId="3">'申込書②-3'!$Z$6:$Z$69</definedName>
    <definedName name="昭和" localSheetId="4">'申込書②-4'!$Z$6:$Z$69</definedName>
    <definedName name="昭和" localSheetId="5">'申込書②-5'!$Z$6:$Z$69</definedName>
    <definedName name="昭和" localSheetId="1">'生活習慣病予防健診申込書②-1'!$Z$6:$Z$69</definedName>
    <definedName name="昭和">#REF!</definedName>
    <definedName name="日" localSheetId="2">'申込書②-2'!$AC$6:$AC$36</definedName>
    <definedName name="日" localSheetId="3">'申込書②-3'!$AC$6:$AC$36</definedName>
    <definedName name="日" localSheetId="4">'申込書②-4'!$AC$6:$AC$36</definedName>
    <definedName name="日" localSheetId="5">'申込書②-5'!$AC$6:$AC$36</definedName>
    <definedName name="日" localSheetId="1">'生活習慣病予防健診申込書②-1'!$AC$6:$AC$36</definedName>
    <definedName name="日">#REF!</definedName>
    <definedName name="平成" localSheetId="2">'申込書②-2'!$AA$6:$AA$36</definedName>
    <definedName name="平成" localSheetId="3">'申込書②-3'!$AA$6:$AA$36</definedName>
    <definedName name="平成" localSheetId="4">'申込書②-4'!$AA$6:$AA$36</definedName>
    <definedName name="平成" localSheetId="5">'申込書②-5'!$AA$6:$AA$36</definedName>
    <definedName name="平成" localSheetId="1">'生活習慣病予防健診申込書②-1'!$AA$6:$AA$36</definedName>
    <definedName name="平成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5" i="7" l="1"/>
  <c r="AI15" i="7" s="1"/>
  <c r="AG12" i="7"/>
  <c r="AI12" i="7" s="1"/>
  <c r="BH63" i="7" s="1"/>
  <c r="AG9" i="7"/>
  <c r="AI9" i="7" s="1"/>
  <c r="AJ29" i="7" s="1"/>
  <c r="AG6" i="7"/>
  <c r="AI6" i="7" s="1"/>
  <c r="AV5" i="7"/>
  <c r="AU5" i="7"/>
  <c r="AT5" i="7"/>
  <c r="AS5" i="7"/>
  <c r="AV4" i="7"/>
  <c r="AU4" i="7"/>
  <c r="AT4" i="7"/>
  <c r="AS4" i="7"/>
  <c r="AV3" i="7"/>
  <c r="AU3" i="7"/>
  <c r="AT3" i="7"/>
  <c r="AS3" i="7"/>
  <c r="Z1" i="7"/>
  <c r="AG15" i="6"/>
  <c r="AI15" i="6" s="1"/>
  <c r="AG12" i="6"/>
  <c r="AI12" i="6" s="1"/>
  <c r="AG9" i="6"/>
  <c r="AI9" i="6" s="1"/>
  <c r="AG6" i="6"/>
  <c r="AI6" i="6" s="1"/>
  <c r="AV5" i="6"/>
  <c r="AU5" i="6"/>
  <c r="AT5" i="6"/>
  <c r="AS5" i="6"/>
  <c r="AV4" i="6"/>
  <c r="AU4" i="6"/>
  <c r="AT4" i="6"/>
  <c r="AS4" i="6"/>
  <c r="AV3" i="6"/>
  <c r="AU3" i="6"/>
  <c r="AT3" i="6"/>
  <c r="AS3" i="6"/>
  <c r="Z1" i="6"/>
  <c r="AG15" i="5"/>
  <c r="AI15" i="5" s="1"/>
  <c r="BJ63" i="5" s="1"/>
  <c r="AG12" i="5"/>
  <c r="AI12" i="5" s="1"/>
  <c r="AG9" i="5"/>
  <c r="AI9" i="5" s="1"/>
  <c r="BG63" i="5" s="1"/>
  <c r="AG6" i="5"/>
  <c r="AI6" i="5" s="1"/>
  <c r="AV5" i="5"/>
  <c r="AU5" i="5"/>
  <c r="AT5" i="5"/>
  <c r="AS5" i="5"/>
  <c r="AV4" i="5"/>
  <c r="AU4" i="5"/>
  <c r="AT4" i="5"/>
  <c r="AS4" i="5"/>
  <c r="AV3" i="5"/>
  <c r="AU3" i="5"/>
  <c r="AT3" i="5"/>
  <c r="AS3" i="5"/>
  <c r="Z1" i="5"/>
  <c r="AG15" i="4"/>
  <c r="AI15" i="4" s="1"/>
  <c r="AG12" i="4"/>
  <c r="AI12" i="4" s="1"/>
  <c r="BH63" i="4" s="1"/>
  <c r="AG9" i="4"/>
  <c r="AI9" i="4" s="1"/>
  <c r="AG6" i="4"/>
  <c r="AI6" i="4" s="1"/>
  <c r="AV5" i="4"/>
  <c r="AU5" i="4"/>
  <c r="AT5" i="4"/>
  <c r="AS5" i="4"/>
  <c r="AV4" i="4"/>
  <c r="AU4" i="4"/>
  <c r="AT4" i="4"/>
  <c r="AS4" i="4"/>
  <c r="AV3" i="4"/>
  <c r="AU3" i="4"/>
  <c r="AT3" i="4"/>
  <c r="AS3" i="4"/>
  <c r="Z1" i="4"/>
  <c r="Z1" i="3"/>
  <c r="AG6" i="3"/>
  <c r="BG63" i="6" l="1"/>
  <c r="AJ45" i="6"/>
  <c r="BG29" i="6"/>
  <c r="AJ29" i="6"/>
  <c r="AJ43" i="6"/>
  <c r="AR28" i="6"/>
  <c r="AJ42" i="6"/>
  <c r="AZ27" i="6"/>
  <c r="BG60" i="6"/>
  <c r="AJ59" i="6"/>
  <c r="AJ41" i="6"/>
  <c r="BG26" i="6"/>
  <c r="BG57" i="6"/>
  <c r="AR40" i="6"/>
  <c r="AJ26" i="6"/>
  <c r="BG35" i="6"/>
  <c r="BG30" i="6"/>
  <c r="AJ56" i="6"/>
  <c r="AZ39" i="6"/>
  <c r="AR25" i="6"/>
  <c r="BG54" i="6"/>
  <c r="BG38" i="6"/>
  <c r="AZ24" i="6"/>
  <c r="BG31" i="6"/>
  <c r="AJ53" i="6"/>
  <c r="BG37" i="6"/>
  <c r="BG23" i="6"/>
  <c r="AJ52" i="6"/>
  <c r="BG36" i="6"/>
  <c r="AJ23" i="6"/>
  <c r="AJ47" i="6"/>
  <c r="AJ51" i="6"/>
  <c r="AJ50" i="6"/>
  <c r="BG34" i="6"/>
  <c r="AJ49" i="6"/>
  <c r="BG33" i="6"/>
  <c r="AJ48" i="6"/>
  <c r="BG32" i="6"/>
  <c r="AJ46" i="6"/>
  <c r="AJ44" i="6"/>
  <c r="BF63" i="5"/>
  <c r="AI56" i="5"/>
  <c r="AY39" i="5"/>
  <c r="AQ25" i="5"/>
  <c r="AI53" i="5"/>
  <c r="BF23" i="5"/>
  <c r="AI50" i="5"/>
  <c r="BF30" i="5"/>
  <c r="BF29" i="5"/>
  <c r="AI44" i="5"/>
  <c r="AI43" i="5"/>
  <c r="AI41" i="5"/>
  <c r="AI26" i="5"/>
  <c r="BF54" i="5"/>
  <c r="BF38" i="5"/>
  <c r="AY24" i="5"/>
  <c r="BF37" i="5"/>
  <c r="BF34" i="5"/>
  <c r="AI45" i="5"/>
  <c r="AI42" i="5"/>
  <c r="AI52" i="5"/>
  <c r="BF36" i="5"/>
  <c r="AI23" i="5"/>
  <c r="AI51" i="5"/>
  <c r="BF35" i="5"/>
  <c r="AI62" i="5"/>
  <c r="BF60" i="5"/>
  <c r="BF26" i="5"/>
  <c r="BF57" i="5"/>
  <c r="AI49" i="5"/>
  <c r="BF33" i="5"/>
  <c r="AI48" i="5"/>
  <c r="BF32" i="5"/>
  <c r="AY27" i="5"/>
  <c r="AI59" i="5"/>
  <c r="AI47" i="5"/>
  <c r="BF31" i="5"/>
  <c r="AQ28" i="5"/>
  <c r="AI46" i="5"/>
  <c r="AQ40" i="5"/>
  <c r="AI29" i="5"/>
  <c r="AL9" i="5"/>
  <c r="AI27" i="7"/>
  <c r="AI32" i="7"/>
  <c r="AQ29" i="7"/>
  <c r="BF63" i="7"/>
  <c r="BF61" i="7"/>
  <c r="AI60" i="7"/>
  <c r="BF58" i="7"/>
  <c r="AI57" i="7"/>
  <c r="BF55" i="7"/>
  <c r="AI54" i="7"/>
  <c r="BF52" i="7"/>
  <c r="BF51" i="7"/>
  <c r="BF50" i="7"/>
  <c r="BF49" i="7"/>
  <c r="BF48" i="7"/>
  <c r="BF47" i="7"/>
  <c r="BF46" i="7"/>
  <c r="BF45" i="7"/>
  <c r="BF44" i="7"/>
  <c r="BF43" i="7"/>
  <c r="BF42" i="7"/>
  <c r="BF41" i="7"/>
  <c r="BF40" i="7"/>
  <c r="AI40" i="7"/>
  <c r="AQ39" i="7"/>
  <c r="AQ38" i="7"/>
  <c r="AQ37" i="7"/>
  <c r="AQ36" i="7"/>
  <c r="AQ35" i="7"/>
  <c r="AQ34" i="7"/>
  <c r="AQ33" i="7"/>
  <c r="AQ32" i="7"/>
  <c r="AQ31" i="7"/>
  <c r="AQ30" i="7"/>
  <c r="AY29" i="7"/>
  <c r="BF28" i="7"/>
  <c r="AI28" i="7"/>
  <c r="AQ27" i="7"/>
  <c r="AY26" i="7"/>
  <c r="BF25" i="7"/>
  <c r="AI25" i="7"/>
  <c r="AQ24" i="7"/>
  <c r="AY23" i="7"/>
  <c r="BF59" i="7"/>
  <c r="AQ47" i="7"/>
  <c r="AI39" i="7"/>
  <c r="AI30" i="7"/>
  <c r="BF24" i="7"/>
  <c r="AL6" i="7"/>
  <c r="AI61" i="7"/>
  <c r="BF56" i="7"/>
  <c r="BF53" i="7"/>
  <c r="AQ51" i="7"/>
  <c r="AQ49" i="7"/>
  <c r="AQ45" i="7"/>
  <c r="AY40" i="7"/>
  <c r="AI35" i="7"/>
  <c r="BF27" i="7"/>
  <c r="AQ23" i="7"/>
  <c r="BF62" i="7"/>
  <c r="AI58" i="7"/>
  <c r="AI55" i="7"/>
  <c r="AQ52" i="7"/>
  <c r="AQ50" i="7"/>
  <c r="AQ48" i="7"/>
  <c r="AQ46" i="7"/>
  <c r="AQ44" i="7"/>
  <c r="AQ43" i="7"/>
  <c r="AQ42" i="7"/>
  <c r="AQ41" i="7"/>
  <c r="BF39" i="7"/>
  <c r="AI38" i="7"/>
  <c r="AI37" i="7"/>
  <c r="AI36" i="7"/>
  <c r="AI34" i="7"/>
  <c r="AI33" i="7"/>
  <c r="AI31" i="7"/>
  <c r="AY28" i="7"/>
  <c r="AQ26" i="7"/>
  <c r="AY25" i="7"/>
  <c r="AI24" i="7"/>
  <c r="AI62" i="7"/>
  <c r="BF60" i="7"/>
  <c r="AI59" i="7"/>
  <c r="BF57" i="7"/>
  <c r="AI56" i="7"/>
  <c r="BF54" i="7"/>
  <c r="AI53" i="7"/>
  <c r="AI52" i="7"/>
  <c r="AI51" i="7"/>
  <c r="AI50" i="7"/>
  <c r="AI49" i="7"/>
  <c r="AI48" i="7"/>
  <c r="AI47" i="7"/>
  <c r="AI46" i="7"/>
  <c r="AI45" i="7"/>
  <c r="AI44" i="7"/>
  <c r="AI43" i="7"/>
  <c r="AI42" i="7"/>
  <c r="AI41" i="7"/>
  <c r="AQ40" i="7"/>
  <c r="AY39" i="7"/>
  <c r="BF38" i="7"/>
  <c r="BF37" i="7"/>
  <c r="BF36" i="7"/>
  <c r="BF35" i="7"/>
  <c r="BF34" i="7"/>
  <c r="BF33" i="7"/>
  <c r="BF32" i="7"/>
  <c r="BF31" i="7"/>
  <c r="BF30" i="7"/>
  <c r="BF29" i="7"/>
  <c r="AI29" i="7"/>
  <c r="AQ28" i="7"/>
  <c r="AY27" i="7"/>
  <c r="BF26" i="7"/>
  <c r="AI26" i="7"/>
  <c r="AQ25" i="7"/>
  <c r="AY24" i="7"/>
  <c r="BF23" i="7"/>
  <c r="AI23" i="7"/>
  <c r="AJ26" i="7"/>
  <c r="BG29" i="7"/>
  <c r="BG54" i="7"/>
  <c r="BG37" i="7"/>
  <c r="BG63" i="7"/>
  <c r="BG61" i="7"/>
  <c r="AJ60" i="7"/>
  <c r="BG58" i="7"/>
  <c r="AJ57" i="7"/>
  <c r="BG55" i="7"/>
  <c r="AJ54" i="7"/>
  <c r="BG52" i="7"/>
  <c r="BG51" i="7"/>
  <c r="BG50" i="7"/>
  <c r="BG49" i="7"/>
  <c r="BG48" i="7"/>
  <c r="BG47" i="7"/>
  <c r="BG46" i="7"/>
  <c r="BG45" i="7"/>
  <c r="BG44" i="7"/>
  <c r="BG43" i="7"/>
  <c r="BG42" i="7"/>
  <c r="BG41" i="7"/>
  <c r="BG40" i="7"/>
  <c r="AJ40" i="7"/>
  <c r="AR39" i="7"/>
  <c r="AR38" i="7"/>
  <c r="AR37" i="7"/>
  <c r="AR36" i="7"/>
  <c r="AR35" i="7"/>
  <c r="AR34" i="7"/>
  <c r="AR33" i="7"/>
  <c r="AR32" i="7"/>
  <c r="AR31" i="7"/>
  <c r="AR30" i="7"/>
  <c r="AZ29" i="7"/>
  <c r="BG28" i="7"/>
  <c r="AJ28" i="7"/>
  <c r="AR27" i="7"/>
  <c r="AZ26" i="7"/>
  <c r="BG25" i="7"/>
  <c r="AJ25" i="7"/>
  <c r="AR24" i="7"/>
  <c r="AZ23" i="7"/>
  <c r="AO10" i="7" s="1"/>
  <c r="BG60" i="7"/>
  <c r="AJ47" i="7"/>
  <c r="AZ39" i="7"/>
  <c r="BG31" i="7"/>
  <c r="AJ56" i="7"/>
  <c r="AJ46" i="7"/>
  <c r="BG36" i="7"/>
  <c r="AR28" i="7"/>
  <c r="AJ23" i="7"/>
  <c r="AJ62" i="7"/>
  <c r="AJ52" i="7"/>
  <c r="AJ50" i="7"/>
  <c r="AJ48" i="7"/>
  <c r="AJ45" i="7"/>
  <c r="AJ43" i="7"/>
  <c r="BG38" i="7"/>
  <c r="BG35" i="7"/>
  <c r="BG32" i="7"/>
  <c r="AZ27" i="7"/>
  <c r="AZ24" i="7"/>
  <c r="BG57" i="7"/>
  <c r="AJ42" i="7"/>
  <c r="BG30" i="7"/>
  <c r="BG62" i="7"/>
  <c r="AJ61" i="7"/>
  <c r="BG59" i="7"/>
  <c r="AJ58" i="7"/>
  <c r="BG56" i="7"/>
  <c r="AJ55" i="7"/>
  <c r="BG53" i="7"/>
  <c r="AR52" i="7"/>
  <c r="AR51" i="7"/>
  <c r="AR50" i="7"/>
  <c r="AR49" i="7"/>
  <c r="AR48" i="7"/>
  <c r="AR47" i="7"/>
  <c r="AR46" i="7"/>
  <c r="AR45" i="7"/>
  <c r="AR44" i="7"/>
  <c r="AR43" i="7"/>
  <c r="AR42" i="7"/>
  <c r="AR41" i="7"/>
  <c r="AZ40" i="7"/>
  <c r="BG39" i="7"/>
  <c r="AJ39" i="7"/>
  <c r="AJ38" i="7"/>
  <c r="AJ37" i="7"/>
  <c r="AJ36" i="7"/>
  <c r="AJ35" i="7"/>
  <c r="AJ34" i="7"/>
  <c r="AJ33" i="7"/>
  <c r="AJ32" i="7"/>
  <c r="AJ31" i="7"/>
  <c r="AJ30" i="7"/>
  <c r="AR29" i="7"/>
  <c r="AZ28" i="7"/>
  <c r="BG27" i="7"/>
  <c r="AJ27" i="7"/>
  <c r="AR26" i="7"/>
  <c r="AZ25" i="7"/>
  <c r="BG24" i="7"/>
  <c r="AJ24" i="7"/>
  <c r="AR23" i="7"/>
  <c r="AL9" i="7"/>
  <c r="AJ59" i="7"/>
  <c r="AJ49" i="7"/>
  <c r="AJ44" i="7"/>
  <c r="AJ41" i="7"/>
  <c r="BG33" i="7"/>
  <c r="AJ51" i="7"/>
  <c r="AJ53" i="7"/>
  <c r="AR40" i="7"/>
  <c r="BG34" i="7"/>
  <c r="BG26" i="7"/>
  <c r="BJ63" i="7"/>
  <c r="BJ61" i="7"/>
  <c r="AL60" i="7"/>
  <c r="BJ58" i="7"/>
  <c r="AL57" i="7"/>
  <c r="BJ55" i="7"/>
  <c r="AL54" i="7"/>
  <c r="BJ52" i="7"/>
  <c r="BJ51" i="7"/>
  <c r="BJ50" i="7"/>
  <c r="BJ49" i="7"/>
  <c r="BJ48" i="7"/>
  <c r="BJ47" i="7"/>
  <c r="BJ46" i="7"/>
  <c r="BJ45" i="7"/>
  <c r="BJ44" i="7"/>
  <c r="BJ43" i="7"/>
  <c r="BJ42" i="7"/>
  <c r="BJ41" i="7"/>
  <c r="BJ40" i="7"/>
  <c r="AL40" i="7"/>
  <c r="AT39" i="7"/>
  <c r="AT38" i="7"/>
  <c r="AT37" i="7"/>
  <c r="AT36" i="7"/>
  <c r="AT35" i="7"/>
  <c r="AT34" i="7"/>
  <c r="AT33" i="7"/>
  <c r="AT32" i="7"/>
  <c r="AT31" i="7"/>
  <c r="AT30" i="7"/>
  <c r="BB29" i="7"/>
  <c r="BJ28" i="7"/>
  <c r="AL28" i="7"/>
  <c r="AT27" i="7"/>
  <c r="BB26" i="7"/>
  <c r="BJ25" i="7"/>
  <c r="AL25" i="7"/>
  <c r="AT24" i="7"/>
  <c r="BB23" i="7"/>
  <c r="AL29" i="7"/>
  <c r="BJ57" i="7"/>
  <c r="AL45" i="7"/>
  <c r="BJ37" i="7"/>
  <c r="BJ30" i="7"/>
  <c r="BB24" i="7"/>
  <c r="BB27" i="7"/>
  <c r="BJ62" i="7"/>
  <c r="AL61" i="7"/>
  <c r="BJ59" i="7"/>
  <c r="AL58" i="7"/>
  <c r="BJ56" i="7"/>
  <c r="AL55" i="7"/>
  <c r="BJ53" i="7"/>
  <c r="AT52" i="7"/>
  <c r="AT51" i="7"/>
  <c r="AT50" i="7"/>
  <c r="AT49" i="7"/>
  <c r="AT48" i="7"/>
  <c r="AT47" i="7"/>
  <c r="AT46" i="7"/>
  <c r="AT45" i="7"/>
  <c r="AT44" i="7"/>
  <c r="AT43" i="7"/>
  <c r="AT42" i="7"/>
  <c r="AT41" i="7"/>
  <c r="BB40" i="7"/>
  <c r="BJ39" i="7"/>
  <c r="AL39" i="7"/>
  <c r="AL38" i="7"/>
  <c r="AL37" i="7"/>
  <c r="AL36" i="7"/>
  <c r="AL35" i="7"/>
  <c r="AL34" i="7"/>
  <c r="AL33" i="7"/>
  <c r="AL32" i="7"/>
  <c r="AL31" i="7"/>
  <c r="AL30" i="7"/>
  <c r="AT29" i="7"/>
  <c r="BB28" i="7"/>
  <c r="BJ27" i="7"/>
  <c r="AL27" i="7"/>
  <c r="AT26" i="7"/>
  <c r="BB25" i="7"/>
  <c r="BJ24" i="7"/>
  <c r="AL24" i="7"/>
  <c r="AT23" i="7"/>
  <c r="BJ60" i="7"/>
  <c r="AL51" i="7"/>
  <c r="AL46" i="7"/>
  <c r="AL41" i="7"/>
  <c r="BJ35" i="7"/>
  <c r="BJ31" i="7"/>
  <c r="BJ26" i="7"/>
  <c r="AL15" i="7"/>
  <c r="AL62" i="7"/>
  <c r="BJ54" i="7"/>
  <c r="AL52" i="7"/>
  <c r="AL49" i="7"/>
  <c r="AL47" i="7"/>
  <c r="AL43" i="7"/>
  <c r="AT40" i="7"/>
  <c r="BJ38" i="7"/>
  <c r="BJ34" i="7"/>
  <c r="BJ32" i="7"/>
  <c r="AT28" i="7"/>
  <c r="AT25" i="7"/>
  <c r="AL23" i="7"/>
  <c r="AL59" i="7"/>
  <c r="AL56" i="7"/>
  <c r="AL53" i="7"/>
  <c r="AL50" i="7"/>
  <c r="AL48" i="7"/>
  <c r="AL44" i="7"/>
  <c r="AL42" i="7"/>
  <c r="BB39" i="7"/>
  <c r="BJ36" i="7"/>
  <c r="BJ33" i="7"/>
  <c r="BJ29" i="7"/>
  <c r="AL26" i="7"/>
  <c r="BJ23" i="7"/>
  <c r="BG23" i="7"/>
  <c r="AR25" i="7"/>
  <c r="AL12" i="7"/>
  <c r="AK23" i="7"/>
  <c r="BH23" i="7"/>
  <c r="BA24" i="7"/>
  <c r="AS25" i="7"/>
  <c r="AK26" i="7"/>
  <c r="BH26" i="7"/>
  <c r="BA27" i="7"/>
  <c r="AS28" i="7"/>
  <c r="AK29" i="7"/>
  <c r="BH29" i="7"/>
  <c r="BH30" i="7"/>
  <c r="BH31" i="7"/>
  <c r="BH32" i="7"/>
  <c r="BH33" i="7"/>
  <c r="BH34" i="7"/>
  <c r="BH35" i="7"/>
  <c r="BH36" i="7"/>
  <c r="BH37" i="7"/>
  <c r="BH38" i="7"/>
  <c r="BA39" i="7"/>
  <c r="AS40" i="7"/>
  <c r="AK41" i="7"/>
  <c r="AK42" i="7"/>
  <c r="AK43" i="7"/>
  <c r="AK44" i="7"/>
  <c r="AK45" i="7"/>
  <c r="AK46" i="7"/>
  <c r="AK47" i="7"/>
  <c r="AK48" i="7"/>
  <c r="AK49" i="7"/>
  <c r="AK50" i="7"/>
  <c r="AK51" i="7"/>
  <c r="AK52" i="7"/>
  <c r="AK53" i="7"/>
  <c r="BH54" i="7"/>
  <c r="AK56" i="7"/>
  <c r="BH57" i="7"/>
  <c r="AK59" i="7"/>
  <c r="BH60" i="7"/>
  <c r="AK62" i="7"/>
  <c r="AS23" i="7"/>
  <c r="AK24" i="7"/>
  <c r="BH24" i="7"/>
  <c r="BA25" i="7"/>
  <c r="AS26" i="7"/>
  <c r="AK27" i="7"/>
  <c r="BH27" i="7"/>
  <c r="BA28" i="7"/>
  <c r="AS29" i="7"/>
  <c r="AK30" i="7"/>
  <c r="AK31" i="7"/>
  <c r="AK32" i="7"/>
  <c r="AK33" i="7"/>
  <c r="AK34" i="7"/>
  <c r="AK35" i="7"/>
  <c r="AK36" i="7"/>
  <c r="AK37" i="7"/>
  <c r="AK38" i="7"/>
  <c r="AK39" i="7"/>
  <c r="BH39" i="7"/>
  <c r="BA40" i="7"/>
  <c r="AS41" i="7"/>
  <c r="AS42" i="7"/>
  <c r="AS43" i="7"/>
  <c r="AS44" i="7"/>
  <c r="AS45" i="7"/>
  <c r="AS46" i="7"/>
  <c r="AS47" i="7"/>
  <c r="AS48" i="7"/>
  <c r="AS49" i="7"/>
  <c r="AS50" i="7"/>
  <c r="AS51" i="7"/>
  <c r="AS52" i="7"/>
  <c r="BH53" i="7"/>
  <c r="AK55" i="7"/>
  <c r="BH56" i="7"/>
  <c r="AK58" i="7"/>
  <c r="BH59" i="7"/>
  <c r="AK61" i="7"/>
  <c r="BH62" i="7"/>
  <c r="BA23" i="7"/>
  <c r="AS24" i="7"/>
  <c r="AK25" i="7"/>
  <c r="BH25" i="7"/>
  <c r="BA26" i="7"/>
  <c r="AS27" i="7"/>
  <c r="AK28" i="7"/>
  <c r="BH28" i="7"/>
  <c r="BA29" i="7"/>
  <c r="AS30" i="7"/>
  <c r="AS31" i="7"/>
  <c r="AS32" i="7"/>
  <c r="AS33" i="7"/>
  <c r="AS34" i="7"/>
  <c r="AS35" i="7"/>
  <c r="AS36" i="7"/>
  <c r="AS37" i="7"/>
  <c r="AS38" i="7"/>
  <c r="AS39" i="7"/>
  <c r="AK40" i="7"/>
  <c r="BH40" i="7"/>
  <c r="BH41" i="7"/>
  <c r="BH42" i="7"/>
  <c r="BH43" i="7"/>
  <c r="BH44" i="7"/>
  <c r="BH45" i="7"/>
  <c r="BH46" i="7"/>
  <c r="BH47" i="7"/>
  <c r="BH48" i="7"/>
  <c r="BH49" i="7"/>
  <c r="BH50" i="7"/>
  <c r="BH51" i="7"/>
  <c r="BH52" i="7"/>
  <c r="AK54" i="7"/>
  <c r="BH55" i="7"/>
  <c r="AK57" i="7"/>
  <c r="BH58" i="7"/>
  <c r="AK60" i="7"/>
  <c r="BH61" i="7"/>
  <c r="BJ63" i="6"/>
  <c r="BJ61" i="6"/>
  <c r="AL60" i="6"/>
  <c r="BJ58" i="6"/>
  <c r="AL57" i="6"/>
  <c r="BJ55" i="6"/>
  <c r="AL54" i="6"/>
  <c r="BJ52" i="6"/>
  <c r="BJ51" i="6"/>
  <c r="BJ50" i="6"/>
  <c r="BJ49" i="6"/>
  <c r="BJ48" i="6"/>
  <c r="BJ47" i="6"/>
  <c r="BJ46" i="6"/>
  <c r="BJ45" i="6"/>
  <c r="BJ44" i="6"/>
  <c r="BJ43" i="6"/>
  <c r="BJ42" i="6"/>
  <c r="BJ41" i="6"/>
  <c r="BJ40" i="6"/>
  <c r="AL40" i="6"/>
  <c r="AT39" i="6"/>
  <c r="AT38" i="6"/>
  <c r="AT37" i="6"/>
  <c r="AT36" i="6"/>
  <c r="AT35" i="6"/>
  <c r="AT34" i="6"/>
  <c r="AT33" i="6"/>
  <c r="AT32" i="6"/>
  <c r="AT31" i="6"/>
  <c r="AT30" i="6"/>
  <c r="BB29" i="6"/>
  <c r="BJ28" i="6"/>
  <c r="AL28" i="6"/>
  <c r="AT27" i="6"/>
  <c r="BB26" i="6"/>
  <c r="BJ25" i="6"/>
  <c r="AL25" i="6"/>
  <c r="AT24" i="6"/>
  <c r="BB23" i="6"/>
  <c r="BJ62" i="6"/>
  <c r="AL61" i="6"/>
  <c r="BJ59" i="6"/>
  <c r="AL58" i="6"/>
  <c r="BJ56" i="6"/>
  <c r="AL55" i="6"/>
  <c r="BJ53" i="6"/>
  <c r="AT52" i="6"/>
  <c r="AT51" i="6"/>
  <c r="AT50" i="6"/>
  <c r="AT49" i="6"/>
  <c r="AT48" i="6"/>
  <c r="AT47" i="6"/>
  <c r="AT46" i="6"/>
  <c r="AT45" i="6"/>
  <c r="AT44" i="6"/>
  <c r="AT43" i="6"/>
  <c r="AT42" i="6"/>
  <c r="AT41" i="6"/>
  <c r="BB40" i="6"/>
  <c r="BJ39" i="6"/>
  <c r="AL39" i="6"/>
  <c r="AL38" i="6"/>
  <c r="AL37" i="6"/>
  <c r="AL36" i="6"/>
  <c r="AL35" i="6"/>
  <c r="AL34" i="6"/>
  <c r="AL33" i="6"/>
  <c r="AL32" i="6"/>
  <c r="AL31" i="6"/>
  <c r="AL30" i="6"/>
  <c r="AT29" i="6"/>
  <c r="BB28" i="6"/>
  <c r="BJ27" i="6"/>
  <c r="AL27" i="6"/>
  <c r="AT26" i="6"/>
  <c r="BB25" i="6"/>
  <c r="BJ24" i="6"/>
  <c r="AL24" i="6"/>
  <c r="AT23" i="6"/>
  <c r="AL62" i="6"/>
  <c r="BJ60" i="6"/>
  <c r="AL59" i="6"/>
  <c r="BJ57" i="6"/>
  <c r="AL56" i="6"/>
  <c r="BJ54" i="6"/>
  <c r="AL53" i="6"/>
  <c r="AL52" i="6"/>
  <c r="AL51" i="6"/>
  <c r="AL50" i="6"/>
  <c r="AL49" i="6"/>
  <c r="AL48" i="6"/>
  <c r="AL47" i="6"/>
  <c r="AL46" i="6"/>
  <c r="AL45" i="6"/>
  <c r="AL44" i="6"/>
  <c r="AL43" i="6"/>
  <c r="AL42" i="6"/>
  <c r="AL41" i="6"/>
  <c r="AT40" i="6"/>
  <c r="BB39" i="6"/>
  <c r="BJ38" i="6"/>
  <c r="BJ37" i="6"/>
  <c r="BJ36" i="6"/>
  <c r="BJ35" i="6"/>
  <c r="BJ34" i="6"/>
  <c r="BJ33" i="6"/>
  <c r="BJ32" i="6"/>
  <c r="BJ31" i="6"/>
  <c r="BJ30" i="6"/>
  <c r="BJ29" i="6"/>
  <c r="AL29" i="6"/>
  <c r="AT28" i="6"/>
  <c r="BB27" i="6"/>
  <c r="BJ26" i="6"/>
  <c r="AL26" i="6"/>
  <c r="AT25" i="6"/>
  <c r="BB24" i="6"/>
  <c r="BJ23" i="6"/>
  <c r="AL23" i="6"/>
  <c r="AL15" i="6"/>
  <c r="BH63" i="6"/>
  <c r="BH61" i="6"/>
  <c r="AK60" i="6"/>
  <c r="BH58" i="6"/>
  <c r="AK57" i="6"/>
  <c r="BH55" i="6"/>
  <c r="AK54" i="6"/>
  <c r="BH52" i="6"/>
  <c r="BH51" i="6"/>
  <c r="BH50" i="6"/>
  <c r="BH49" i="6"/>
  <c r="BH48" i="6"/>
  <c r="BH47" i="6"/>
  <c r="BH46" i="6"/>
  <c r="BH45" i="6"/>
  <c r="BH44" i="6"/>
  <c r="BH43" i="6"/>
  <c r="BH42" i="6"/>
  <c r="BH41" i="6"/>
  <c r="BH40" i="6"/>
  <c r="AK40" i="6"/>
  <c r="AS39" i="6"/>
  <c r="AS38" i="6"/>
  <c r="AS37" i="6"/>
  <c r="AS36" i="6"/>
  <c r="AS35" i="6"/>
  <c r="AS34" i="6"/>
  <c r="AS33" i="6"/>
  <c r="AS32" i="6"/>
  <c r="AS31" i="6"/>
  <c r="AS30" i="6"/>
  <c r="BA29" i="6"/>
  <c r="BH28" i="6"/>
  <c r="AK28" i="6"/>
  <c r="AS27" i="6"/>
  <c r="BA26" i="6"/>
  <c r="BH25" i="6"/>
  <c r="AK25" i="6"/>
  <c r="AS24" i="6"/>
  <c r="BA23" i="6"/>
  <c r="BH62" i="6"/>
  <c r="AK61" i="6"/>
  <c r="BH59" i="6"/>
  <c r="AK58" i="6"/>
  <c r="BH56" i="6"/>
  <c r="AK55" i="6"/>
  <c r="BH53" i="6"/>
  <c r="AS52" i="6"/>
  <c r="AS51" i="6"/>
  <c r="AS50" i="6"/>
  <c r="AS49" i="6"/>
  <c r="AS48" i="6"/>
  <c r="AS47" i="6"/>
  <c r="AS46" i="6"/>
  <c r="AS45" i="6"/>
  <c r="AS44" i="6"/>
  <c r="AS43" i="6"/>
  <c r="AS42" i="6"/>
  <c r="AS41" i="6"/>
  <c r="BA40" i="6"/>
  <c r="BH39" i="6"/>
  <c r="AK39" i="6"/>
  <c r="AK38" i="6"/>
  <c r="AK37" i="6"/>
  <c r="AK36" i="6"/>
  <c r="AK35" i="6"/>
  <c r="AK34" i="6"/>
  <c r="AK33" i="6"/>
  <c r="AK32" i="6"/>
  <c r="AK31" i="6"/>
  <c r="AK30" i="6"/>
  <c r="AS29" i="6"/>
  <c r="BA28" i="6"/>
  <c r="BH27" i="6"/>
  <c r="AK27" i="6"/>
  <c r="AS26" i="6"/>
  <c r="BA25" i="6"/>
  <c r="BH24" i="6"/>
  <c r="AK24" i="6"/>
  <c r="AS23" i="6"/>
  <c r="AL12" i="6"/>
  <c r="AK62" i="6"/>
  <c r="BH60" i="6"/>
  <c r="AK59" i="6"/>
  <c r="BH57" i="6"/>
  <c r="AK56" i="6"/>
  <c r="BH54" i="6"/>
  <c r="AK53" i="6"/>
  <c r="AK52" i="6"/>
  <c r="AK51" i="6"/>
  <c r="AK50" i="6"/>
  <c r="AK49" i="6"/>
  <c r="AK48" i="6"/>
  <c r="AK47" i="6"/>
  <c r="AK46" i="6"/>
  <c r="AK45" i="6"/>
  <c r="AK44" i="6"/>
  <c r="AK43" i="6"/>
  <c r="AK42" i="6"/>
  <c r="AK41" i="6"/>
  <c r="AS40" i="6"/>
  <c r="BA39" i="6"/>
  <c r="BH38" i="6"/>
  <c r="BH37" i="6"/>
  <c r="BH36" i="6"/>
  <c r="BH35" i="6"/>
  <c r="BH34" i="6"/>
  <c r="BH33" i="6"/>
  <c r="BH32" i="6"/>
  <c r="BH31" i="6"/>
  <c r="BH30" i="6"/>
  <c r="BH29" i="6"/>
  <c r="AK29" i="6"/>
  <c r="AS28" i="6"/>
  <c r="BA27" i="6"/>
  <c r="BH26" i="6"/>
  <c r="AK26" i="6"/>
  <c r="AS25" i="6"/>
  <c r="BA24" i="6"/>
  <c r="BH23" i="6"/>
  <c r="AK23" i="6"/>
  <c r="BF63" i="6"/>
  <c r="BF61" i="6"/>
  <c r="AI60" i="6"/>
  <c r="BF58" i="6"/>
  <c r="AI57" i="6"/>
  <c r="BF55" i="6"/>
  <c r="AI54" i="6"/>
  <c r="BF52" i="6"/>
  <c r="BF51" i="6"/>
  <c r="BF50" i="6"/>
  <c r="BF49" i="6"/>
  <c r="BF48" i="6"/>
  <c r="BF47" i="6"/>
  <c r="BF46" i="6"/>
  <c r="BF45" i="6"/>
  <c r="BF44" i="6"/>
  <c r="BF43" i="6"/>
  <c r="BF42" i="6"/>
  <c r="BF41" i="6"/>
  <c r="BF40" i="6"/>
  <c r="AI40" i="6"/>
  <c r="AQ39" i="6"/>
  <c r="AQ38" i="6"/>
  <c r="AQ37" i="6"/>
  <c r="AQ36" i="6"/>
  <c r="AQ35" i="6"/>
  <c r="AQ34" i="6"/>
  <c r="AQ33" i="6"/>
  <c r="AQ32" i="6"/>
  <c r="AQ31" i="6"/>
  <c r="AQ30" i="6"/>
  <c r="AY29" i="6"/>
  <c r="BF28" i="6"/>
  <c r="AI28" i="6"/>
  <c r="AQ27" i="6"/>
  <c r="AY26" i="6"/>
  <c r="BF25" i="6"/>
  <c r="AI25" i="6"/>
  <c r="AQ24" i="6"/>
  <c r="AY23" i="6"/>
  <c r="AL6" i="6"/>
  <c r="BF62" i="6"/>
  <c r="AI61" i="6"/>
  <c r="BF59" i="6"/>
  <c r="AI58" i="6"/>
  <c r="BF56" i="6"/>
  <c r="AI55" i="6"/>
  <c r="BF53" i="6"/>
  <c r="AQ52" i="6"/>
  <c r="AQ51" i="6"/>
  <c r="AQ50" i="6"/>
  <c r="AQ49" i="6"/>
  <c r="AQ48" i="6"/>
  <c r="AQ47" i="6"/>
  <c r="AQ46" i="6"/>
  <c r="AQ45" i="6"/>
  <c r="AQ44" i="6"/>
  <c r="AQ43" i="6"/>
  <c r="AQ42" i="6"/>
  <c r="AQ41" i="6"/>
  <c r="AY40" i="6"/>
  <c r="BF39" i="6"/>
  <c r="AI39" i="6"/>
  <c r="AI38" i="6"/>
  <c r="AI37" i="6"/>
  <c r="AI36" i="6"/>
  <c r="AI35" i="6"/>
  <c r="AI34" i="6"/>
  <c r="AI33" i="6"/>
  <c r="AI32" i="6"/>
  <c r="AI31" i="6"/>
  <c r="AI30" i="6"/>
  <c r="AQ29" i="6"/>
  <c r="AY28" i="6"/>
  <c r="BF27" i="6"/>
  <c r="AI27" i="6"/>
  <c r="AQ26" i="6"/>
  <c r="AY25" i="6"/>
  <c r="BF24" i="6"/>
  <c r="AI24" i="6"/>
  <c r="AQ23" i="6"/>
  <c r="AI62" i="6"/>
  <c r="BF60" i="6"/>
  <c r="AI59" i="6"/>
  <c r="BF57" i="6"/>
  <c r="AI56" i="6"/>
  <c r="BF54" i="6"/>
  <c r="AI53" i="6"/>
  <c r="AI52" i="6"/>
  <c r="AI51" i="6"/>
  <c r="AI50" i="6"/>
  <c r="AI49" i="6"/>
  <c r="AI48" i="6"/>
  <c r="AI47" i="6"/>
  <c r="AI46" i="6"/>
  <c r="AI45" i="6"/>
  <c r="AI44" i="6"/>
  <c r="AI43" i="6"/>
  <c r="AI42" i="6"/>
  <c r="AI41" i="6"/>
  <c r="AQ40" i="6"/>
  <c r="AY39" i="6"/>
  <c r="BF38" i="6"/>
  <c r="BF37" i="6"/>
  <c r="BF36" i="6"/>
  <c r="BF35" i="6"/>
  <c r="BF34" i="6"/>
  <c r="BF33" i="6"/>
  <c r="BF32" i="6"/>
  <c r="BF31" i="6"/>
  <c r="BF30" i="6"/>
  <c r="BF29" i="6"/>
  <c r="AI29" i="6"/>
  <c r="AQ28" i="6"/>
  <c r="AY27" i="6"/>
  <c r="BF26" i="6"/>
  <c r="AI26" i="6"/>
  <c r="AQ25" i="6"/>
  <c r="AY24" i="6"/>
  <c r="BF23" i="6"/>
  <c r="AI23" i="6"/>
  <c r="AJ62" i="6"/>
  <c r="AL9" i="6"/>
  <c r="AR23" i="6"/>
  <c r="AJ24" i="6"/>
  <c r="AO11" i="6" s="1"/>
  <c r="AP11" i="6" s="1"/>
  <c r="BG24" i="6"/>
  <c r="AZ25" i="6"/>
  <c r="AR26" i="6"/>
  <c r="AJ27" i="6"/>
  <c r="BG27" i="6"/>
  <c r="AZ28" i="6"/>
  <c r="AR29" i="6"/>
  <c r="AJ30" i="6"/>
  <c r="AJ31" i="6"/>
  <c r="AJ32" i="6"/>
  <c r="AJ33" i="6"/>
  <c r="AJ34" i="6"/>
  <c r="AJ35" i="6"/>
  <c r="AJ36" i="6"/>
  <c r="AJ37" i="6"/>
  <c r="AJ38" i="6"/>
  <c r="AJ39" i="6"/>
  <c r="BG39" i="6"/>
  <c r="AZ40" i="6"/>
  <c r="AR41" i="6"/>
  <c r="AR42" i="6"/>
  <c r="AR43" i="6"/>
  <c r="AR44" i="6"/>
  <c r="AR45" i="6"/>
  <c r="AR46" i="6"/>
  <c r="AR47" i="6"/>
  <c r="AR48" i="6"/>
  <c r="AR49" i="6"/>
  <c r="AR50" i="6"/>
  <c r="AR51" i="6"/>
  <c r="AR52" i="6"/>
  <c r="BG53" i="6"/>
  <c r="AJ55" i="6"/>
  <c r="BG56" i="6"/>
  <c r="AJ58" i="6"/>
  <c r="BG59" i="6"/>
  <c r="AJ61" i="6"/>
  <c r="BG62" i="6"/>
  <c r="AZ23" i="6"/>
  <c r="AR24" i="6"/>
  <c r="AJ25" i="6"/>
  <c r="BG25" i="6"/>
  <c r="AZ26" i="6"/>
  <c r="AR27" i="6"/>
  <c r="AJ28" i="6"/>
  <c r="BG28" i="6"/>
  <c r="AZ29" i="6"/>
  <c r="AR30" i="6"/>
  <c r="AR31" i="6"/>
  <c r="AR32" i="6"/>
  <c r="AR33" i="6"/>
  <c r="AR34" i="6"/>
  <c r="AR35" i="6"/>
  <c r="AR36" i="6"/>
  <c r="AR37" i="6"/>
  <c r="AR38" i="6"/>
  <c r="AR39" i="6"/>
  <c r="AJ40" i="6"/>
  <c r="BG40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AJ54" i="6"/>
  <c r="BG55" i="6"/>
  <c r="AJ57" i="6"/>
  <c r="BG58" i="6"/>
  <c r="AJ60" i="6"/>
  <c r="BG61" i="6"/>
  <c r="AL6" i="5"/>
  <c r="BH63" i="5"/>
  <c r="BH61" i="5"/>
  <c r="AK60" i="5"/>
  <c r="BH58" i="5"/>
  <c r="AK57" i="5"/>
  <c r="BH55" i="5"/>
  <c r="AK54" i="5"/>
  <c r="BH52" i="5"/>
  <c r="BH51" i="5"/>
  <c r="BH50" i="5"/>
  <c r="BH49" i="5"/>
  <c r="BH48" i="5"/>
  <c r="BH47" i="5"/>
  <c r="BH46" i="5"/>
  <c r="BH45" i="5"/>
  <c r="BH44" i="5"/>
  <c r="BH43" i="5"/>
  <c r="BH42" i="5"/>
  <c r="BH41" i="5"/>
  <c r="BH40" i="5"/>
  <c r="AK40" i="5"/>
  <c r="AS39" i="5"/>
  <c r="AS38" i="5"/>
  <c r="AS37" i="5"/>
  <c r="AS36" i="5"/>
  <c r="AS35" i="5"/>
  <c r="AS34" i="5"/>
  <c r="AS33" i="5"/>
  <c r="AS32" i="5"/>
  <c r="AS31" i="5"/>
  <c r="AS30" i="5"/>
  <c r="BA29" i="5"/>
  <c r="BH28" i="5"/>
  <c r="AK28" i="5"/>
  <c r="AS27" i="5"/>
  <c r="BA26" i="5"/>
  <c r="BH25" i="5"/>
  <c r="AK25" i="5"/>
  <c r="AS24" i="5"/>
  <c r="BA23" i="5"/>
  <c r="BH62" i="5"/>
  <c r="AK61" i="5"/>
  <c r="BH59" i="5"/>
  <c r="AK58" i="5"/>
  <c r="BH56" i="5"/>
  <c r="AK55" i="5"/>
  <c r="BH53" i="5"/>
  <c r="AS52" i="5"/>
  <c r="AS51" i="5"/>
  <c r="AS50" i="5"/>
  <c r="AS49" i="5"/>
  <c r="AS48" i="5"/>
  <c r="AS47" i="5"/>
  <c r="AS46" i="5"/>
  <c r="AS45" i="5"/>
  <c r="AS44" i="5"/>
  <c r="AS43" i="5"/>
  <c r="AS42" i="5"/>
  <c r="AS41" i="5"/>
  <c r="BA40" i="5"/>
  <c r="BH39" i="5"/>
  <c r="AK39" i="5"/>
  <c r="AK38" i="5"/>
  <c r="AK37" i="5"/>
  <c r="AK36" i="5"/>
  <c r="AK35" i="5"/>
  <c r="AK34" i="5"/>
  <c r="AK33" i="5"/>
  <c r="AK32" i="5"/>
  <c r="AK31" i="5"/>
  <c r="AK30" i="5"/>
  <c r="AS29" i="5"/>
  <c r="BA28" i="5"/>
  <c r="BH27" i="5"/>
  <c r="AK27" i="5"/>
  <c r="AS26" i="5"/>
  <c r="BA25" i="5"/>
  <c r="BH24" i="5"/>
  <c r="AK24" i="5"/>
  <c r="AS23" i="5"/>
  <c r="AL12" i="5"/>
  <c r="AK52" i="5"/>
  <c r="AK41" i="5"/>
  <c r="BH38" i="5"/>
  <c r="BH35" i="5"/>
  <c r="BH33" i="5"/>
  <c r="BH31" i="5"/>
  <c r="BH29" i="5"/>
  <c r="AS28" i="5"/>
  <c r="AK26" i="5"/>
  <c r="BA24" i="5"/>
  <c r="AK23" i="5"/>
  <c r="AK62" i="5"/>
  <c r="BH60" i="5"/>
  <c r="AK59" i="5"/>
  <c r="BH57" i="5"/>
  <c r="AK56" i="5"/>
  <c r="BH54" i="5"/>
  <c r="AK53" i="5"/>
  <c r="AK51" i="5"/>
  <c r="AK50" i="5"/>
  <c r="AK49" i="5"/>
  <c r="AK48" i="5"/>
  <c r="AK47" i="5"/>
  <c r="AK46" i="5"/>
  <c r="AK45" i="5"/>
  <c r="AK44" i="5"/>
  <c r="AK43" i="5"/>
  <c r="AK42" i="5"/>
  <c r="AS40" i="5"/>
  <c r="BA39" i="5"/>
  <c r="BH37" i="5"/>
  <c r="BH36" i="5"/>
  <c r="BH34" i="5"/>
  <c r="BH32" i="5"/>
  <c r="BH30" i="5"/>
  <c r="AK29" i="5"/>
  <c r="BA27" i="5"/>
  <c r="BH26" i="5"/>
  <c r="AS25" i="5"/>
  <c r="BH23" i="5"/>
  <c r="AJ23" i="5"/>
  <c r="BG23" i="5"/>
  <c r="AZ24" i="5"/>
  <c r="AR25" i="5"/>
  <c r="AJ26" i="5"/>
  <c r="BG26" i="5"/>
  <c r="AZ27" i="5"/>
  <c r="AR28" i="5"/>
  <c r="AJ29" i="5"/>
  <c r="BG29" i="5"/>
  <c r="BG30" i="5"/>
  <c r="BG31" i="5"/>
  <c r="BG32" i="5"/>
  <c r="BG33" i="5"/>
  <c r="BG34" i="5"/>
  <c r="BG35" i="5"/>
  <c r="BG36" i="5"/>
  <c r="BG37" i="5"/>
  <c r="BG38" i="5"/>
  <c r="AZ39" i="5"/>
  <c r="AR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BG54" i="5"/>
  <c r="AJ56" i="5"/>
  <c r="BG57" i="5"/>
  <c r="AJ59" i="5"/>
  <c r="BG60" i="5"/>
  <c r="AJ62" i="5"/>
  <c r="AL15" i="5"/>
  <c r="AL23" i="5"/>
  <c r="BJ23" i="5"/>
  <c r="BB24" i="5"/>
  <c r="AT25" i="5"/>
  <c r="AL26" i="5"/>
  <c r="BJ26" i="5"/>
  <c r="BB27" i="5"/>
  <c r="AT28" i="5"/>
  <c r="AL29" i="5"/>
  <c r="BJ29" i="5"/>
  <c r="BJ30" i="5"/>
  <c r="BJ31" i="5"/>
  <c r="BJ32" i="5"/>
  <c r="BJ33" i="5"/>
  <c r="BJ34" i="5"/>
  <c r="BJ35" i="5"/>
  <c r="BJ36" i="5"/>
  <c r="BJ37" i="5"/>
  <c r="BJ38" i="5"/>
  <c r="BB39" i="5"/>
  <c r="AT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BJ54" i="5"/>
  <c r="AL56" i="5"/>
  <c r="BJ57" i="5"/>
  <c r="AL59" i="5"/>
  <c r="BJ60" i="5"/>
  <c r="AL62" i="5"/>
  <c r="AQ23" i="5"/>
  <c r="AI24" i="5"/>
  <c r="BF24" i="5"/>
  <c r="AY25" i="5"/>
  <c r="AQ26" i="5"/>
  <c r="AI27" i="5"/>
  <c r="BF27" i="5"/>
  <c r="AY28" i="5"/>
  <c r="AQ29" i="5"/>
  <c r="AI30" i="5"/>
  <c r="AI31" i="5"/>
  <c r="AI32" i="5"/>
  <c r="AI33" i="5"/>
  <c r="AI34" i="5"/>
  <c r="AI35" i="5"/>
  <c r="AI36" i="5"/>
  <c r="AI37" i="5"/>
  <c r="AI38" i="5"/>
  <c r="AI39" i="5"/>
  <c r="BF39" i="5"/>
  <c r="AY40" i="5"/>
  <c r="AQ41" i="5"/>
  <c r="AQ42" i="5"/>
  <c r="AQ43" i="5"/>
  <c r="AQ44" i="5"/>
  <c r="AQ45" i="5"/>
  <c r="AQ46" i="5"/>
  <c r="AQ47" i="5"/>
  <c r="AQ48" i="5"/>
  <c r="AQ49" i="5"/>
  <c r="AQ50" i="5"/>
  <c r="AQ51" i="5"/>
  <c r="AQ52" i="5"/>
  <c r="BF53" i="5"/>
  <c r="AI55" i="5"/>
  <c r="BF56" i="5"/>
  <c r="AI58" i="5"/>
  <c r="BF59" i="5"/>
  <c r="AI61" i="5"/>
  <c r="BF62" i="5"/>
  <c r="AR23" i="5"/>
  <c r="AJ24" i="5"/>
  <c r="BG24" i="5"/>
  <c r="AZ25" i="5"/>
  <c r="AR26" i="5"/>
  <c r="AJ27" i="5"/>
  <c r="BG27" i="5"/>
  <c r="AZ28" i="5"/>
  <c r="AR29" i="5"/>
  <c r="AJ30" i="5"/>
  <c r="AJ31" i="5"/>
  <c r="AJ32" i="5"/>
  <c r="AJ33" i="5"/>
  <c r="AJ34" i="5"/>
  <c r="AJ35" i="5"/>
  <c r="AJ36" i="5"/>
  <c r="AJ37" i="5"/>
  <c r="AJ38" i="5"/>
  <c r="AJ39" i="5"/>
  <c r="BG39" i="5"/>
  <c r="AZ40" i="5"/>
  <c r="AR41" i="5"/>
  <c r="AR42" i="5"/>
  <c r="AR43" i="5"/>
  <c r="AR44" i="5"/>
  <c r="AR45" i="5"/>
  <c r="AR46" i="5"/>
  <c r="AR47" i="5"/>
  <c r="AR48" i="5"/>
  <c r="AR49" i="5"/>
  <c r="AR50" i="5"/>
  <c r="AR51" i="5"/>
  <c r="AR52" i="5"/>
  <c r="BG53" i="5"/>
  <c r="AJ55" i="5"/>
  <c r="BG56" i="5"/>
  <c r="AJ58" i="5"/>
  <c r="BG59" i="5"/>
  <c r="AJ61" i="5"/>
  <c r="BG62" i="5"/>
  <c r="AT23" i="5"/>
  <c r="AL24" i="5"/>
  <c r="BJ24" i="5"/>
  <c r="BB25" i="5"/>
  <c r="AT26" i="5"/>
  <c r="AL27" i="5"/>
  <c r="BJ27" i="5"/>
  <c r="BB28" i="5"/>
  <c r="AT29" i="5"/>
  <c r="AL30" i="5"/>
  <c r="AL31" i="5"/>
  <c r="AL32" i="5"/>
  <c r="AL33" i="5"/>
  <c r="AL34" i="5"/>
  <c r="AL35" i="5"/>
  <c r="AL36" i="5"/>
  <c r="AL37" i="5"/>
  <c r="AL38" i="5"/>
  <c r="AL39" i="5"/>
  <c r="BJ39" i="5"/>
  <c r="BB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BJ53" i="5"/>
  <c r="AL55" i="5"/>
  <c r="BJ56" i="5"/>
  <c r="AL58" i="5"/>
  <c r="BJ59" i="5"/>
  <c r="AL61" i="5"/>
  <c r="BJ62" i="5"/>
  <c r="AY23" i="5"/>
  <c r="AQ24" i="5"/>
  <c r="AI25" i="5"/>
  <c r="BF25" i="5"/>
  <c r="AY26" i="5"/>
  <c r="AQ27" i="5"/>
  <c r="AI28" i="5"/>
  <c r="BF28" i="5"/>
  <c r="AY29" i="5"/>
  <c r="AQ30" i="5"/>
  <c r="AQ31" i="5"/>
  <c r="AQ32" i="5"/>
  <c r="AQ33" i="5"/>
  <c r="AQ34" i="5"/>
  <c r="AQ35" i="5"/>
  <c r="AQ36" i="5"/>
  <c r="AQ37" i="5"/>
  <c r="AQ38" i="5"/>
  <c r="AQ39" i="5"/>
  <c r="AI40" i="5"/>
  <c r="BF40" i="5"/>
  <c r="BF41" i="5"/>
  <c r="BF42" i="5"/>
  <c r="BF43" i="5"/>
  <c r="BF44" i="5"/>
  <c r="BF45" i="5"/>
  <c r="BF46" i="5"/>
  <c r="BF47" i="5"/>
  <c r="BF48" i="5"/>
  <c r="BF49" i="5"/>
  <c r="BF50" i="5"/>
  <c r="BF51" i="5"/>
  <c r="BF52" i="5"/>
  <c r="AI54" i="5"/>
  <c r="BF55" i="5"/>
  <c r="AI57" i="5"/>
  <c r="BF58" i="5"/>
  <c r="AI60" i="5"/>
  <c r="BF61" i="5"/>
  <c r="AZ23" i="5"/>
  <c r="AR24" i="5"/>
  <c r="AJ25" i="5"/>
  <c r="BG25" i="5"/>
  <c r="AZ26" i="5"/>
  <c r="AR27" i="5"/>
  <c r="AJ28" i="5"/>
  <c r="BG28" i="5"/>
  <c r="AZ29" i="5"/>
  <c r="AR30" i="5"/>
  <c r="AR31" i="5"/>
  <c r="AR32" i="5"/>
  <c r="AR33" i="5"/>
  <c r="AR34" i="5"/>
  <c r="AR35" i="5"/>
  <c r="AR36" i="5"/>
  <c r="AR37" i="5"/>
  <c r="AR38" i="5"/>
  <c r="AR39" i="5"/>
  <c r="AJ40" i="5"/>
  <c r="BG40" i="5"/>
  <c r="BG41" i="5"/>
  <c r="BG42" i="5"/>
  <c r="BG43" i="5"/>
  <c r="BG44" i="5"/>
  <c r="BG45" i="5"/>
  <c r="BG46" i="5"/>
  <c r="BG47" i="5"/>
  <c r="BG48" i="5"/>
  <c r="BG49" i="5"/>
  <c r="BG50" i="5"/>
  <c r="BG51" i="5"/>
  <c r="BG52" i="5"/>
  <c r="AJ54" i="5"/>
  <c r="BG55" i="5"/>
  <c r="AJ57" i="5"/>
  <c r="BG58" i="5"/>
  <c r="AJ60" i="5"/>
  <c r="BG61" i="5"/>
  <c r="BB23" i="5"/>
  <c r="AT24" i="5"/>
  <c r="AL25" i="5"/>
  <c r="BJ25" i="5"/>
  <c r="BB26" i="5"/>
  <c r="AT27" i="5"/>
  <c r="AL28" i="5"/>
  <c r="BJ28" i="5"/>
  <c r="BB29" i="5"/>
  <c r="AT30" i="5"/>
  <c r="AT31" i="5"/>
  <c r="AT32" i="5"/>
  <c r="AT33" i="5"/>
  <c r="AT34" i="5"/>
  <c r="AT35" i="5"/>
  <c r="AT36" i="5"/>
  <c r="AT37" i="5"/>
  <c r="AT38" i="5"/>
  <c r="AT39" i="5"/>
  <c r="AL40" i="5"/>
  <c r="BJ40" i="5"/>
  <c r="BJ41" i="5"/>
  <c r="BJ42" i="5"/>
  <c r="BJ43" i="5"/>
  <c r="BJ44" i="5"/>
  <c r="BJ45" i="5"/>
  <c r="BJ46" i="5"/>
  <c r="BJ47" i="5"/>
  <c r="BJ48" i="5"/>
  <c r="BJ49" i="5"/>
  <c r="BJ50" i="5"/>
  <c r="BJ51" i="5"/>
  <c r="BJ52" i="5"/>
  <c r="AL54" i="5"/>
  <c r="BJ55" i="5"/>
  <c r="AL57" i="5"/>
  <c r="BJ58" i="5"/>
  <c r="AL60" i="5"/>
  <c r="BJ61" i="5"/>
  <c r="BF63" i="4"/>
  <c r="BF61" i="4"/>
  <c r="AI60" i="4"/>
  <c r="BF58" i="4"/>
  <c r="AI57" i="4"/>
  <c r="BF55" i="4"/>
  <c r="AI54" i="4"/>
  <c r="BF52" i="4"/>
  <c r="BF51" i="4"/>
  <c r="BF50" i="4"/>
  <c r="BF49" i="4"/>
  <c r="BF48" i="4"/>
  <c r="BF47" i="4"/>
  <c r="BF46" i="4"/>
  <c r="BF45" i="4"/>
  <c r="BF44" i="4"/>
  <c r="BF43" i="4"/>
  <c r="BF42" i="4"/>
  <c r="BF41" i="4"/>
  <c r="BF40" i="4"/>
  <c r="AI40" i="4"/>
  <c r="AQ39" i="4"/>
  <c r="AQ38" i="4"/>
  <c r="AQ37" i="4"/>
  <c r="AQ36" i="4"/>
  <c r="AQ35" i="4"/>
  <c r="AQ34" i="4"/>
  <c r="AQ33" i="4"/>
  <c r="AQ32" i="4"/>
  <c r="AQ31" i="4"/>
  <c r="AQ30" i="4"/>
  <c r="AY29" i="4"/>
  <c r="BF28" i="4"/>
  <c r="AI28" i="4"/>
  <c r="AQ27" i="4"/>
  <c r="AY26" i="4"/>
  <c r="BF25" i="4"/>
  <c r="AI25" i="4"/>
  <c r="AQ24" i="4"/>
  <c r="AY23" i="4"/>
  <c r="AI46" i="4"/>
  <c r="BF30" i="4"/>
  <c r="AI45" i="4"/>
  <c r="BF29" i="4"/>
  <c r="AL6" i="4"/>
  <c r="BF57" i="4"/>
  <c r="AI41" i="4"/>
  <c r="BF26" i="4"/>
  <c r="AI62" i="4"/>
  <c r="AI56" i="4"/>
  <c r="AI52" i="4"/>
  <c r="AI49" i="4"/>
  <c r="AI47" i="4"/>
  <c r="AI42" i="4"/>
  <c r="BF37" i="4"/>
  <c r="BF34" i="4"/>
  <c r="BF31" i="4"/>
  <c r="AY27" i="4"/>
  <c r="BF23" i="4"/>
  <c r="BF62" i="4"/>
  <c r="AI61" i="4"/>
  <c r="BF59" i="4"/>
  <c r="AI58" i="4"/>
  <c r="BF56" i="4"/>
  <c r="AI55" i="4"/>
  <c r="BF53" i="4"/>
  <c r="AQ52" i="4"/>
  <c r="AQ51" i="4"/>
  <c r="AQ50" i="4"/>
  <c r="AQ49" i="4"/>
  <c r="AQ48" i="4"/>
  <c r="AQ47" i="4"/>
  <c r="AQ46" i="4"/>
  <c r="AQ45" i="4"/>
  <c r="AQ44" i="4"/>
  <c r="AQ43" i="4"/>
  <c r="AQ42" i="4"/>
  <c r="AQ41" i="4"/>
  <c r="AY40" i="4"/>
  <c r="BF39" i="4"/>
  <c r="AI39" i="4"/>
  <c r="AI38" i="4"/>
  <c r="AI37" i="4"/>
  <c r="AI36" i="4"/>
  <c r="AI35" i="4"/>
  <c r="AI34" i="4"/>
  <c r="AI33" i="4"/>
  <c r="AI32" i="4"/>
  <c r="AI31" i="4"/>
  <c r="AI30" i="4"/>
  <c r="AQ29" i="4"/>
  <c r="AY28" i="4"/>
  <c r="BF27" i="4"/>
  <c r="AI27" i="4"/>
  <c r="AQ26" i="4"/>
  <c r="AY25" i="4"/>
  <c r="BF24" i="4"/>
  <c r="AI24" i="4"/>
  <c r="AQ23" i="4"/>
  <c r="BF60" i="4"/>
  <c r="BF54" i="4"/>
  <c r="AI51" i="4"/>
  <c r="AI48" i="4"/>
  <c r="AI43" i="4"/>
  <c r="AQ40" i="4"/>
  <c r="BF36" i="4"/>
  <c r="BF33" i="4"/>
  <c r="AI29" i="4"/>
  <c r="AI26" i="4"/>
  <c r="AI59" i="4"/>
  <c r="AI53" i="4"/>
  <c r="AI50" i="4"/>
  <c r="AI44" i="4"/>
  <c r="BF38" i="4"/>
  <c r="BF35" i="4"/>
  <c r="BF32" i="4"/>
  <c r="AQ28" i="4"/>
  <c r="AY24" i="4"/>
  <c r="AY39" i="4"/>
  <c r="BG63" i="4"/>
  <c r="BG61" i="4"/>
  <c r="AJ60" i="4"/>
  <c r="BG58" i="4"/>
  <c r="AJ57" i="4"/>
  <c r="BG55" i="4"/>
  <c r="AJ54" i="4"/>
  <c r="BG52" i="4"/>
  <c r="BG51" i="4"/>
  <c r="BG50" i="4"/>
  <c r="BG49" i="4"/>
  <c r="BG48" i="4"/>
  <c r="BG47" i="4"/>
  <c r="BG46" i="4"/>
  <c r="BG45" i="4"/>
  <c r="BG44" i="4"/>
  <c r="BG43" i="4"/>
  <c r="BG42" i="4"/>
  <c r="BG41" i="4"/>
  <c r="BG40" i="4"/>
  <c r="AJ40" i="4"/>
  <c r="AR39" i="4"/>
  <c r="AR38" i="4"/>
  <c r="AR37" i="4"/>
  <c r="AR36" i="4"/>
  <c r="AR35" i="4"/>
  <c r="AR34" i="4"/>
  <c r="AR33" i="4"/>
  <c r="AR32" i="4"/>
  <c r="AR31" i="4"/>
  <c r="AR30" i="4"/>
  <c r="AZ29" i="4"/>
  <c r="BG28" i="4"/>
  <c r="AJ28" i="4"/>
  <c r="AR27" i="4"/>
  <c r="AZ26" i="4"/>
  <c r="BG25" i="4"/>
  <c r="AJ25" i="4"/>
  <c r="AR24" i="4"/>
  <c r="AZ23" i="4"/>
  <c r="BG62" i="4"/>
  <c r="AJ61" i="4"/>
  <c r="BG59" i="4"/>
  <c r="AJ58" i="4"/>
  <c r="BG56" i="4"/>
  <c r="AJ55" i="4"/>
  <c r="BG53" i="4"/>
  <c r="AR52" i="4"/>
  <c r="AR51" i="4"/>
  <c r="AR50" i="4"/>
  <c r="AR49" i="4"/>
  <c r="AR48" i="4"/>
  <c r="AR47" i="4"/>
  <c r="AR46" i="4"/>
  <c r="AR45" i="4"/>
  <c r="AR44" i="4"/>
  <c r="AR43" i="4"/>
  <c r="AR42" i="4"/>
  <c r="AR41" i="4"/>
  <c r="AZ40" i="4"/>
  <c r="BG39" i="4"/>
  <c r="AJ39" i="4"/>
  <c r="AJ38" i="4"/>
  <c r="AJ37" i="4"/>
  <c r="AJ36" i="4"/>
  <c r="AJ35" i="4"/>
  <c r="AJ34" i="4"/>
  <c r="AJ33" i="4"/>
  <c r="AJ32" i="4"/>
  <c r="AJ31" i="4"/>
  <c r="AJ30" i="4"/>
  <c r="AR29" i="4"/>
  <c r="AZ28" i="4"/>
  <c r="BG27" i="4"/>
  <c r="AJ27" i="4"/>
  <c r="AR26" i="4"/>
  <c r="AZ25" i="4"/>
  <c r="BG24" i="4"/>
  <c r="AJ24" i="4"/>
  <c r="AR23" i="4"/>
  <c r="AL9" i="4"/>
  <c r="AJ62" i="4"/>
  <c r="BG60" i="4"/>
  <c r="AJ59" i="4"/>
  <c r="BG57" i="4"/>
  <c r="AJ56" i="4"/>
  <c r="BG54" i="4"/>
  <c r="AJ53" i="4"/>
  <c r="AJ52" i="4"/>
  <c r="AJ51" i="4"/>
  <c r="AJ50" i="4"/>
  <c r="AJ49" i="4"/>
  <c r="AJ48" i="4"/>
  <c r="AJ47" i="4"/>
  <c r="AJ46" i="4"/>
  <c r="AJ45" i="4"/>
  <c r="AJ44" i="4"/>
  <c r="AJ43" i="4"/>
  <c r="AJ42" i="4"/>
  <c r="AJ41" i="4"/>
  <c r="AR40" i="4"/>
  <c r="AZ39" i="4"/>
  <c r="BG38" i="4"/>
  <c r="BG37" i="4"/>
  <c r="BG36" i="4"/>
  <c r="BG35" i="4"/>
  <c r="BG34" i="4"/>
  <c r="BG33" i="4"/>
  <c r="BG32" i="4"/>
  <c r="BG31" i="4"/>
  <c r="BG30" i="4"/>
  <c r="BG29" i="4"/>
  <c r="AJ29" i="4"/>
  <c r="AR28" i="4"/>
  <c r="AZ27" i="4"/>
  <c r="BG26" i="4"/>
  <c r="AJ26" i="4"/>
  <c r="AR25" i="4"/>
  <c r="AZ24" i="4"/>
  <c r="BG23" i="4"/>
  <c r="AJ23" i="4"/>
  <c r="AO11" i="4" s="1"/>
  <c r="AP11" i="4" s="1"/>
  <c r="BJ63" i="4"/>
  <c r="BJ61" i="4"/>
  <c r="AL60" i="4"/>
  <c r="BJ58" i="4"/>
  <c r="AL57" i="4"/>
  <c r="BJ55" i="4"/>
  <c r="AL54" i="4"/>
  <c r="BJ52" i="4"/>
  <c r="BJ51" i="4"/>
  <c r="BJ50" i="4"/>
  <c r="BJ49" i="4"/>
  <c r="BJ48" i="4"/>
  <c r="BJ47" i="4"/>
  <c r="BJ46" i="4"/>
  <c r="BJ45" i="4"/>
  <c r="BJ44" i="4"/>
  <c r="BJ43" i="4"/>
  <c r="BJ42" i="4"/>
  <c r="BJ41" i="4"/>
  <c r="BJ40" i="4"/>
  <c r="AL40" i="4"/>
  <c r="AT39" i="4"/>
  <c r="AT38" i="4"/>
  <c r="AT37" i="4"/>
  <c r="AT36" i="4"/>
  <c r="AT35" i="4"/>
  <c r="AT34" i="4"/>
  <c r="AT33" i="4"/>
  <c r="AT32" i="4"/>
  <c r="AT31" i="4"/>
  <c r="AT30" i="4"/>
  <c r="BB29" i="4"/>
  <c r="BJ28" i="4"/>
  <c r="AL28" i="4"/>
  <c r="AT27" i="4"/>
  <c r="BB26" i="4"/>
  <c r="BJ25" i="4"/>
  <c r="AL25" i="4"/>
  <c r="AT24" i="4"/>
  <c r="BB23" i="4"/>
  <c r="BJ62" i="4"/>
  <c r="AL61" i="4"/>
  <c r="BJ59" i="4"/>
  <c r="AL58" i="4"/>
  <c r="BJ56" i="4"/>
  <c r="AL55" i="4"/>
  <c r="BJ53" i="4"/>
  <c r="AT52" i="4"/>
  <c r="AT51" i="4"/>
  <c r="AT50" i="4"/>
  <c r="AT49" i="4"/>
  <c r="AT48" i="4"/>
  <c r="AT47" i="4"/>
  <c r="AT46" i="4"/>
  <c r="AT45" i="4"/>
  <c r="AT44" i="4"/>
  <c r="AT43" i="4"/>
  <c r="AT42" i="4"/>
  <c r="AT41" i="4"/>
  <c r="BB40" i="4"/>
  <c r="BJ39" i="4"/>
  <c r="AL39" i="4"/>
  <c r="AL38" i="4"/>
  <c r="AL37" i="4"/>
  <c r="AL36" i="4"/>
  <c r="AL35" i="4"/>
  <c r="AL34" i="4"/>
  <c r="AL33" i="4"/>
  <c r="AL32" i="4"/>
  <c r="AL31" i="4"/>
  <c r="AL30" i="4"/>
  <c r="AT29" i="4"/>
  <c r="BB28" i="4"/>
  <c r="BJ27" i="4"/>
  <c r="AL27" i="4"/>
  <c r="AT26" i="4"/>
  <c r="BB25" i="4"/>
  <c r="BJ24" i="4"/>
  <c r="AL24" i="4"/>
  <c r="AT23" i="4"/>
  <c r="AL62" i="4"/>
  <c r="BJ60" i="4"/>
  <c r="AL59" i="4"/>
  <c r="BJ57" i="4"/>
  <c r="AL56" i="4"/>
  <c r="BJ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T40" i="4"/>
  <c r="BB39" i="4"/>
  <c r="BJ38" i="4"/>
  <c r="BJ37" i="4"/>
  <c r="BJ36" i="4"/>
  <c r="BJ35" i="4"/>
  <c r="BJ34" i="4"/>
  <c r="BJ33" i="4"/>
  <c r="BJ32" i="4"/>
  <c r="BJ31" i="4"/>
  <c r="BJ30" i="4"/>
  <c r="BJ29" i="4"/>
  <c r="AL29" i="4"/>
  <c r="AT28" i="4"/>
  <c r="BB27" i="4"/>
  <c r="BJ26" i="4"/>
  <c r="AL26" i="4"/>
  <c r="AT25" i="4"/>
  <c r="BB24" i="4"/>
  <c r="BJ23" i="4"/>
  <c r="AL23" i="4"/>
  <c r="AL15" i="4"/>
  <c r="AI23" i="4"/>
  <c r="AQ25" i="4"/>
  <c r="AK23" i="4"/>
  <c r="BH23" i="4"/>
  <c r="BA24" i="4"/>
  <c r="AS25" i="4"/>
  <c r="AK26" i="4"/>
  <c r="BH26" i="4"/>
  <c r="BA27" i="4"/>
  <c r="AS28" i="4"/>
  <c r="AK29" i="4"/>
  <c r="BH29" i="4"/>
  <c r="BH30" i="4"/>
  <c r="BH31" i="4"/>
  <c r="BH32" i="4"/>
  <c r="BH33" i="4"/>
  <c r="BH34" i="4"/>
  <c r="BH35" i="4"/>
  <c r="BH36" i="4"/>
  <c r="BH37" i="4"/>
  <c r="BH38" i="4"/>
  <c r="BA39" i="4"/>
  <c r="AS40" i="4"/>
  <c r="AK41" i="4"/>
  <c r="AK42" i="4"/>
  <c r="AK43" i="4"/>
  <c r="AK44" i="4"/>
  <c r="AK45" i="4"/>
  <c r="AK46" i="4"/>
  <c r="AK47" i="4"/>
  <c r="AK48" i="4"/>
  <c r="AK49" i="4"/>
  <c r="AK50" i="4"/>
  <c r="AK51" i="4"/>
  <c r="AK52" i="4"/>
  <c r="AK53" i="4"/>
  <c r="BH54" i="4"/>
  <c r="AK56" i="4"/>
  <c r="BH57" i="4"/>
  <c r="AK59" i="4"/>
  <c r="BH60" i="4"/>
  <c r="AK62" i="4"/>
  <c r="AL12" i="4"/>
  <c r="AS23" i="4"/>
  <c r="AK24" i="4"/>
  <c r="BH24" i="4"/>
  <c r="BA25" i="4"/>
  <c r="AS26" i="4"/>
  <c r="AK27" i="4"/>
  <c r="BH27" i="4"/>
  <c r="BA28" i="4"/>
  <c r="AS29" i="4"/>
  <c r="AK30" i="4"/>
  <c r="AK31" i="4"/>
  <c r="AK32" i="4"/>
  <c r="AK33" i="4"/>
  <c r="AK34" i="4"/>
  <c r="AK35" i="4"/>
  <c r="AK36" i="4"/>
  <c r="AK37" i="4"/>
  <c r="AK38" i="4"/>
  <c r="AK39" i="4"/>
  <c r="BH39" i="4"/>
  <c r="BA40" i="4"/>
  <c r="AS41" i="4"/>
  <c r="AS42" i="4"/>
  <c r="AS43" i="4"/>
  <c r="AS44" i="4"/>
  <c r="AS45" i="4"/>
  <c r="AS46" i="4"/>
  <c r="AS47" i="4"/>
  <c r="AS48" i="4"/>
  <c r="AS49" i="4"/>
  <c r="AS50" i="4"/>
  <c r="AS51" i="4"/>
  <c r="AS52" i="4"/>
  <c r="BH53" i="4"/>
  <c r="AK55" i="4"/>
  <c r="BH56" i="4"/>
  <c r="AK58" i="4"/>
  <c r="BH59" i="4"/>
  <c r="AK61" i="4"/>
  <c r="BH62" i="4"/>
  <c r="BA23" i="4"/>
  <c r="AS24" i="4"/>
  <c r="AK25" i="4"/>
  <c r="BH25" i="4"/>
  <c r="BA26" i="4"/>
  <c r="AS27" i="4"/>
  <c r="AK28" i="4"/>
  <c r="BH28" i="4"/>
  <c r="BA29" i="4"/>
  <c r="AS30" i="4"/>
  <c r="AS31" i="4"/>
  <c r="AS32" i="4"/>
  <c r="AS33" i="4"/>
  <c r="AS34" i="4"/>
  <c r="AS35" i="4"/>
  <c r="AS36" i="4"/>
  <c r="AS37" i="4"/>
  <c r="AS38" i="4"/>
  <c r="AS39" i="4"/>
  <c r="AK40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AK54" i="4"/>
  <c r="BH55" i="4"/>
  <c r="AK57" i="4"/>
  <c r="BH58" i="4"/>
  <c r="AK60" i="4"/>
  <c r="BH61" i="4"/>
  <c r="AG15" i="3"/>
  <c r="AI15" i="3" s="1"/>
  <c r="AG12" i="3"/>
  <c r="AI12" i="3" s="1"/>
  <c r="AG9" i="3"/>
  <c r="AI9" i="3" s="1"/>
  <c r="AI6" i="3"/>
  <c r="AV5" i="3"/>
  <c r="AU5" i="3"/>
  <c r="AT5" i="3"/>
  <c r="AS5" i="3"/>
  <c r="AV4" i="3"/>
  <c r="AU4" i="3"/>
  <c r="AT4" i="3"/>
  <c r="AS4" i="3"/>
  <c r="AV3" i="3"/>
  <c r="AU3" i="3"/>
  <c r="AT3" i="3"/>
  <c r="AS3" i="3"/>
  <c r="AO17" i="7" l="1"/>
  <c r="AP17" i="7" s="1"/>
  <c r="AK8" i="7"/>
  <c r="AK7" i="7" s="1"/>
  <c r="AK14" i="6"/>
  <c r="AK13" i="6" s="1"/>
  <c r="AM9" i="6"/>
  <c r="AO8" i="5"/>
  <c r="AP8" i="5" s="1"/>
  <c r="AG8" i="5"/>
  <c r="AG7" i="5" s="1"/>
  <c r="AK14" i="5"/>
  <c r="AK13" i="5" s="1"/>
  <c r="AM6" i="5"/>
  <c r="AO14" i="5"/>
  <c r="AP14" i="5" s="1"/>
  <c r="AO10" i="5"/>
  <c r="AO17" i="4"/>
  <c r="AP17" i="4" s="1"/>
  <c r="AO13" i="7"/>
  <c r="AM15" i="7"/>
  <c r="AK11" i="7"/>
  <c r="AK10" i="7" s="1"/>
  <c r="AM6" i="7"/>
  <c r="AK14" i="7"/>
  <c r="AK13" i="7" s="1"/>
  <c r="AO7" i="7"/>
  <c r="AG14" i="7"/>
  <c r="AG13" i="7" s="1"/>
  <c r="AO11" i="7"/>
  <c r="AP11" i="7" s="1"/>
  <c r="AM12" i="7"/>
  <c r="AG8" i="7"/>
  <c r="AG7" i="7" s="1"/>
  <c r="AO14" i="7"/>
  <c r="AP14" i="7" s="1"/>
  <c r="AG17" i="7"/>
  <c r="AG16" i="7" s="1"/>
  <c r="AO16" i="7"/>
  <c r="AK17" i="7"/>
  <c r="AK16" i="7" s="1"/>
  <c r="AG11" i="7"/>
  <c r="AG10" i="7" s="1"/>
  <c r="AM9" i="7"/>
  <c r="AO8" i="7"/>
  <c r="AP8" i="7" s="1"/>
  <c r="AO10" i="6"/>
  <c r="AG17" i="6"/>
  <c r="AG16" i="6" s="1"/>
  <c r="AK17" i="6"/>
  <c r="AK16" i="6" s="1"/>
  <c r="AK11" i="6"/>
  <c r="AK10" i="6" s="1"/>
  <c r="AO7" i="6"/>
  <c r="AO13" i="6"/>
  <c r="AG11" i="6"/>
  <c r="AG10" i="6" s="1"/>
  <c r="AO16" i="6"/>
  <c r="AO8" i="6"/>
  <c r="AP8" i="6" s="1"/>
  <c r="AM6" i="6"/>
  <c r="AO14" i="6"/>
  <c r="AP14" i="6" s="1"/>
  <c r="AG8" i="6"/>
  <c r="AG7" i="6" s="1"/>
  <c r="AM12" i="6"/>
  <c r="AO17" i="6"/>
  <c r="AP17" i="6" s="1"/>
  <c r="AK8" i="6"/>
  <c r="AK7" i="6" s="1"/>
  <c r="AG14" i="6"/>
  <c r="AG13" i="6" s="1"/>
  <c r="AM15" i="6"/>
  <c r="AO7" i="5"/>
  <c r="AG14" i="5"/>
  <c r="AG13" i="5" s="1"/>
  <c r="AM15" i="5"/>
  <c r="AK17" i="5"/>
  <c r="AK16" i="5" s="1"/>
  <c r="AO16" i="5"/>
  <c r="AG17" i="5"/>
  <c r="AG16" i="5" s="1"/>
  <c r="AO17" i="5"/>
  <c r="AP17" i="5" s="1"/>
  <c r="AK11" i="5"/>
  <c r="AK10" i="5" s="1"/>
  <c r="AM9" i="5"/>
  <c r="AO13" i="5"/>
  <c r="AO11" i="5"/>
  <c r="AP11" i="5" s="1"/>
  <c r="AG11" i="5"/>
  <c r="AG10" i="5" s="1"/>
  <c r="AM12" i="5"/>
  <c r="AK8" i="5"/>
  <c r="AK7" i="5" s="1"/>
  <c r="AM6" i="4"/>
  <c r="AK14" i="4"/>
  <c r="AK13" i="4" s="1"/>
  <c r="AG11" i="4"/>
  <c r="AG10" i="4" s="1"/>
  <c r="AM15" i="4"/>
  <c r="AG17" i="4"/>
  <c r="AG16" i="4" s="1"/>
  <c r="AK17" i="4"/>
  <c r="AK16" i="4" s="1"/>
  <c r="AG14" i="4"/>
  <c r="AG13" i="4" s="1"/>
  <c r="AK11" i="4"/>
  <c r="AK10" i="4" s="1"/>
  <c r="AM9" i="4"/>
  <c r="AM12" i="4"/>
  <c r="AG8" i="4"/>
  <c r="AG7" i="4" s="1"/>
  <c r="AO14" i="4"/>
  <c r="AP14" i="4" s="1"/>
  <c r="AO16" i="4"/>
  <c r="AO7" i="4"/>
  <c r="AO10" i="4"/>
  <c r="AK8" i="4"/>
  <c r="AK7" i="4" s="1"/>
  <c r="AO8" i="4"/>
  <c r="AP8" i="4" s="1"/>
  <c r="AO13" i="4"/>
  <c r="BB27" i="3"/>
  <c r="BB28" i="3"/>
  <c r="BB29" i="3"/>
  <c r="BB26" i="3"/>
  <c r="BB25" i="3"/>
  <c r="BA25" i="3"/>
  <c r="BA29" i="3"/>
  <c r="BA28" i="3"/>
  <c r="BA27" i="3"/>
  <c r="BA26" i="3"/>
  <c r="AZ27" i="3"/>
  <c r="AZ29" i="3"/>
  <c r="AZ26" i="3"/>
  <c r="AZ25" i="3"/>
  <c r="AZ28" i="3"/>
  <c r="AY29" i="3"/>
  <c r="AY25" i="3"/>
  <c r="AY28" i="3"/>
  <c r="AY26" i="3"/>
  <c r="AY27" i="3"/>
  <c r="AK26" i="3"/>
  <c r="BA23" i="3"/>
  <c r="BH30" i="3"/>
  <c r="BH38" i="3"/>
  <c r="BH46" i="3"/>
  <c r="BH54" i="3"/>
  <c r="BH62" i="3"/>
  <c r="BH45" i="3"/>
  <c r="BH23" i="3"/>
  <c r="BH31" i="3"/>
  <c r="BH39" i="3"/>
  <c r="BH47" i="3"/>
  <c r="BH55" i="3"/>
  <c r="BH63" i="3"/>
  <c r="BH33" i="3"/>
  <c r="BH57" i="3"/>
  <c r="BH44" i="3"/>
  <c r="BH60" i="3"/>
  <c r="BH37" i="3"/>
  <c r="BH61" i="3"/>
  <c r="BH24" i="3"/>
  <c r="BH32" i="3"/>
  <c r="BH40" i="3"/>
  <c r="BH48" i="3"/>
  <c r="BH56" i="3"/>
  <c r="AK23" i="3"/>
  <c r="BH41" i="3"/>
  <c r="BH49" i="3"/>
  <c r="BH25" i="3"/>
  <c r="BH26" i="3"/>
  <c r="BH34" i="3"/>
  <c r="BH42" i="3"/>
  <c r="BH50" i="3"/>
  <c r="BH58" i="3"/>
  <c r="BH35" i="3"/>
  <c r="BH43" i="3"/>
  <c r="BH51" i="3"/>
  <c r="BH59" i="3"/>
  <c r="BH36" i="3"/>
  <c r="BH52" i="3"/>
  <c r="BH29" i="3"/>
  <c r="BH53" i="3"/>
  <c r="BH27" i="3"/>
  <c r="BH28" i="3"/>
  <c r="BG27" i="3"/>
  <c r="BG35" i="3"/>
  <c r="BG43" i="3"/>
  <c r="BG51" i="3"/>
  <c r="BG59" i="3"/>
  <c r="BG38" i="3"/>
  <c r="BG47" i="3"/>
  <c r="BG32" i="3"/>
  <c r="AJ23" i="3"/>
  <c r="BG33" i="3"/>
  <c r="BG28" i="3"/>
  <c r="BG36" i="3"/>
  <c r="BG44" i="3"/>
  <c r="BG52" i="3"/>
  <c r="BG60" i="3"/>
  <c r="BG54" i="3"/>
  <c r="BG39" i="3"/>
  <c r="BG40" i="3"/>
  <c r="BG49" i="3"/>
  <c r="BG23" i="3"/>
  <c r="BG29" i="3"/>
  <c r="BG37" i="3"/>
  <c r="BG45" i="3"/>
  <c r="BG53" i="3"/>
  <c r="BG61" i="3"/>
  <c r="BG46" i="3"/>
  <c r="BG31" i="3"/>
  <c r="BG63" i="3"/>
  <c r="BG48" i="3"/>
  <c r="BG41" i="3"/>
  <c r="BG30" i="3"/>
  <c r="BG26" i="3"/>
  <c r="BG34" i="3"/>
  <c r="BG42" i="3"/>
  <c r="BG50" i="3"/>
  <c r="BG58" i="3"/>
  <c r="BG62" i="3"/>
  <c r="BG55" i="3"/>
  <c r="BG24" i="3"/>
  <c r="BG56" i="3"/>
  <c r="BG25" i="3"/>
  <c r="BG57" i="3"/>
  <c r="AL15" i="3"/>
  <c r="BJ30" i="3"/>
  <c r="BJ38" i="3"/>
  <c r="BJ46" i="3"/>
  <c r="BJ54" i="3"/>
  <c r="BJ62" i="3"/>
  <c r="BJ31" i="3"/>
  <c r="BJ39" i="3"/>
  <c r="BJ47" i="3"/>
  <c r="BJ55" i="3"/>
  <c r="BJ63" i="3"/>
  <c r="BJ24" i="3"/>
  <c r="BJ40" i="3"/>
  <c r="BJ48" i="3"/>
  <c r="BJ56" i="3"/>
  <c r="BJ41" i="3"/>
  <c r="BJ50" i="3"/>
  <c r="BJ32" i="3"/>
  <c r="BJ25" i="3"/>
  <c r="BJ26" i="3"/>
  <c r="BJ27" i="3"/>
  <c r="BJ35" i="3"/>
  <c r="BJ43" i="3"/>
  <c r="BJ51" i="3"/>
  <c r="BJ59" i="3"/>
  <c r="AL23" i="3"/>
  <c r="BJ49" i="3"/>
  <c r="BJ34" i="3"/>
  <c r="BJ58" i="3"/>
  <c r="BJ23" i="3"/>
  <c r="BJ28" i="3"/>
  <c r="BJ36" i="3"/>
  <c r="BJ44" i="3"/>
  <c r="BJ52" i="3"/>
  <c r="BJ60" i="3"/>
  <c r="BJ29" i="3"/>
  <c r="BJ37" i="3"/>
  <c r="BJ45" i="3"/>
  <c r="BJ53" i="3"/>
  <c r="BJ61" i="3"/>
  <c r="BJ33" i="3"/>
  <c r="BJ57" i="3"/>
  <c r="BJ42" i="3"/>
  <c r="AY39" i="3"/>
  <c r="AY40" i="3"/>
  <c r="BF23" i="3"/>
  <c r="BF24" i="3"/>
  <c r="BF32" i="3"/>
  <c r="BF40" i="3"/>
  <c r="BF48" i="3"/>
  <c r="BF56" i="3"/>
  <c r="BF34" i="3"/>
  <c r="BF27" i="3"/>
  <c r="BF35" i="3"/>
  <c r="BF43" i="3"/>
  <c r="BF51" i="3"/>
  <c r="BF59" i="3"/>
  <c r="BF25" i="3"/>
  <c r="BF33" i="3"/>
  <c r="BF41" i="3"/>
  <c r="BF49" i="3"/>
  <c r="BF57" i="3"/>
  <c r="AI23" i="3"/>
  <c r="BF26" i="3"/>
  <c r="BF42" i="3"/>
  <c r="BF50" i="3"/>
  <c r="BF58" i="3"/>
  <c r="BF60" i="3"/>
  <c r="BF30" i="3"/>
  <c r="BF38" i="3"/>
  <c r="BF46" i="3"/>
  <c r="BF54" i="3"/>
  <c r="BF62" i="3"/>
  <c r="BF31" i="3"/>
  <c r="BF39" i="3"/>
  <c r="BF47" i="3"/>
  <c r="BF55" i="3"/>
  <c r="BF63" i="3"/>
  <c r="BF28" i="3"/>
  <c r="BF36" i="3"/>
  <c r="BF44" i="3"/>
  <c r="BF52" i="3"/>
  <c r="BF29" i="3"/>
  <c r="BF37" i="3"/>
  <c r="BF45" i="3"/>
  <c r="BF53" i="3"/>
  <c r="BF61" i="3"/>
  <c r="AL9" i="3"/>
  <c r="AL12" i="3"/>
  <c r="AL6" i="3"/>
  <c r="BB40" i="3"/>
  <c r="BB39" i="3"/>
  <c r="BA40" i="3"/>
  <c r="BA39" i="3"/>
  <c r="AZ23" i="3"/>
  <c r="AZ40" i="3"/>
  <c r="AZ39" i="3"/>
  <c r="AI62" i="3"/>
  <c r="AY23" i="3"/>
  <c r="AL62" i="3"/>
  <c r="AL60" i="3"/>
  <c r="AL58" i="3"/>
  <c r="AL56" i="3"/>
  <c r="AL54" i="3"/>
  <c r="AT52" i="3"/>
  <c r="AT51" i="3"/>
  <c r="AT50" i="3"/>
  <c r="AT49" i="3"/>
  <c r="AT48" i="3"/>
  <c r="AT47" i="3"/>
  <c r="AT46" i="3"/>
  <c r="AT45" i="3"/>
  <c r="AT44" i="3"/>
  <c r="AT43" i="3"/>
  <c r="AT42" i="3"/>
  <c r="AT41" i="3"/>
  <c r="AT40" i="3"/>
  <c r="AT39" i="3"/>
  <c r="AT38" i="3"/>
  <c r="AT37" i="3"/>
  <c r="AT36" i="3"/>
  <c r="AT35" i="3"/>
  <c r="AT34" i="3"/>
  <c r="AT33" i="3"/>
  <c r="AT32" i="3"/>
  <c r="AT31" i="3"/>
  <c r="AT30" i="3"/>
  <c r="AT29" i="3"/>
  <c r="AT28" i="3"/>
  <c r="AT27" i="3"/>
  <c r="AT26" i="3"/>
  <c r="AT25" i="3"/>
  <c r="BB24" i="3"/>
  <c r="AL24" i="3"/>
  <c r="AT23" i="3"/>
  <c r="AL61" i="3"/>
  <c r="AL59" i="3"/>
  <c r="AL57" i="3"/>
  <c r="AL55" i="3"/>
  <c r="AL53" i="3"/>
  <c r="AL52" i="3"/>
  <c r="AL51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3" i="3"/>
  <c r="AL32" i="3"/>
  <c r="AL31" i="3"/>
  <c r="AL30" i="3"/>
  <c r="AL29" i="3"/>
  <c r="AL28" i="3"/>
  <c r="AL27" i="3"/>
  <c r="AL26" i="3"/>
  <c r="AL25" i="3"/>
  <c r="AT24" i="3"/>
  <c r="BB23" i="3"/>
  <c r="AJ62" i="3"/>
  <c r="AJ60" i="3"/>
  <c r="AJ58" i="3"/>
  <c r="AJ56" i="3"/>
  <c r="AJ54" i="3"/>
  <c r="AR52" i="3"/>
  <c r="AR51" i="3"/>
  <c r="AR50" i="3"/>
  <c r="AR49" i="3"/>
  <c r="AR48" i="3"/>
  <c r="AR47" i="3"/>
  <c r="AR46" i="3"/>
  <c r="AR45" i="3"/>
  <c r="AR44" i="3"/>
  <c r="AR43" i="3"/>
  <c r="AR42" i="3"/>
  <c r="AR41" i="3"/>
  <c r="AR40" i="3"/>
  <c r="AR39" i="3"/>
  <c r="AR38" i="3"/>
  <c r="AR37" i="3"/>
  <c r="AR36" i="3"/>
  <c r="AR35" i="3"/>
  <c r="AR34" i="3"/>
  <c r="AR33" i="3"/>
  <c r="AR32" i="3"/>
  <c r="AR31" i="3"/>
  <c r="AR30" i="3"/>
  <c r="AR29" i="3"/>
  <c r="AR28" i="3"/>
  <c r="AR27" i="3"/>
  <c r="AR26" i="3"/>
  <c r="AR25" i="3"/>
  <c r="AZ24" i="3"/>
  <c r="AJ24" i="3"/>
  <c r="AR23" i="3"/>
  <c r="AJ61" i="3"/>
  <c r="AJ59" i="3"/>
  <c r="AJ57" i="3"/>
  <c r="AJ55" i="3"/>
  <c r="AJ53" i="3"/>
  <c r="AJ52" i="3"/>
  <c r="AJ51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R24" i="3"/>
  <c r="AK62" i="3"/>
  <c r="AK60" i="3"/>
  <c r="AK58" i="3"/>
  <c r="AK56" i="3"/>
  <c r="AK54" i="3"/>
  <c r="AS52" i="3"/>
  <c r="AS51" i="3"/>
  <c r="AS50" i="3"/>
  <c r="AS49" i="3"/>
  <c r="AS48" i="3"/>
  <c r="AS47" i="3"/>
  <c r="AS46" i="3"/>
  <c r="AS45" i="3"/>
  <c r="AS44" i="3"/>
  <c r="AS43" i="3"/>
  <c r="AS42" i="3"/>
  <c r="AS41" i="3"/>
  <c r="AS40" i="3"/>
  <c r="AS39" i="3"/>
  <c r="AS38" i="3"/>
  <c r="AS37" i="3"/>
  <c r="AS36" i="3"/>
  <c r="AS35" i="3"/>
  <c r="AS34" i="3"/>
  <c r="AS33" i="3"/>
  <c r="AS32" i="3"/>
  <c r="AS31" i="3"/>
  <c r="AS30" i="3"/>
  <c r="AS29" i="3"/>
  <c r="AS28" i="3"/>
  <c r="AS27" i="3"/>
  <c r="AS26" i="3"/>
  <c r="AS25" i="3"/>
  <c r="BA24" i="3"/>
  <c r="AK24" i="3"/>
  <c r="AS23" i="3"/>
  <c r="AK61" i="3"/>
  <c r="AK59" i="3"/>
  <c r="AK57" i="3"/>
  <c r="AK55" i="3"/>
  <c r="AK53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25" i="3"/>
  <c r="AS24" i="3"/>
  <c r="AI61" i="3"/>
  <c r="AQ24" i="3"/>
  <c r="AI28" i="3"/>
  <c r="AI32" i="3"/>
  <c r="AI36" i="3"/>
  <c r="AI49" i="3"/>
  <c r="AI25" i="3"/>
  <c r="AI26" i="3"/>
  <c r="AI27" i="3"/>
  <c r="AI29" i="3"/>
  <c r="AI30" i="3"/>
  <c r="AI31" i="3"/>
  <c r="AI33" i="3"/>
  <c r="AI34" i="3"/>
  <c r="AI35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50" i="3"/>
  <c r="AI51" i="3"/>
  <c r="AI52" i="3"/>
  <c r="AI53" i="3"/>
  <c r="AI55" i="3"/>
  <c r="AI57" i="3"/>
  <c r="AI59" i="3"/>
  <c r="AQ23" i="3"/>
  <c r="AI24" i="3"/>
  <c r="AY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I54" i="3"/>
  <c r="AI56" i="3"/>
  <c r="AI58" i="3"/>
  <c r="AI60" i="3"/>
  <c r="AO16" i="3" l="1"/>
  <c r="AO10" i="3"/>
  <c r="AO13" i="3"/>
  <c r="AO7" i="3"/>
  <c r="AG11" i="3"/>
  <c r="AG10" i="3" s="1"/>
  <c r="AG17" i="3"/>
  <c r="AG16" i="3" s="1"/>
  <c r="AM15" i="3"/>
  <c r="AO11" i="3"/>
  <c r="AP11" i="3" s="1"/>
  <c r="AO8" i="3"/>
  <c r="AP8" i="3" s="1"/>
  <c r="AG14" i="3"/>
  <c r="AG13" i="3" s="1"/>
  <c r="AO14" i="3"/>
  <c r="AP14" i="3" s="1"/>
  <c r="AM12" i="3"/>
  <c r="AM9" i="3"/>
  <c r="AO17" i="3"/>
  <c r="AP17" i="3" s="1"/>
  <c r="AM6" i="3"/>
  <c r="AG8" i="3"/>
  <c r="AG7" i="3" s="1"/>
  <c r="AK8" i="3"/>
  <c r="AK7" i="3" s="1"/>
  <c r="AK11" i="3"/>
  <c r="AK10" i="3" s="1"/>
  <c r="AK17" i="3"/>
  <c r="AK16" i="3" s="1"/>
  <c r="AK14" i="3"/>
  <c r="AK13" i="3" s="1"/>
  <c r="O1" i="2"/>
  <c r="Q1" i="7" l="1"/>
  <c r="Q1" i="6"/>
  <c r="Q1" i="5"/>
  <c r="Q1" i="4"/>
  <c r="Q1" i="3"/>
</calcChain>
</file>

<file path=xl/sharedStrings.xml><?xml version="1.0" encoding="utf-8"?>
<sst xmlns="http://schemas.openxmlformats.org/spreadsheetml/2006/main" count="2432" uniqueCount="282">
  <si>
    <t>申込が確認出来次第、こちらからお電話いたしますのでしばらくお待ちください。</t>
    <rPh sb="0" eb="2">
      <t>モウシコミ</t>
    </rPh>
    <rPh sb="3" eb="5">
      <t>カクニン</t>
    </rPh>
    <rPh sb="5" eb="7">
      <t>デキ</t>
    </rPh>
    <rPh sb="7" eb="9">
      <t>シダイ</t>
    </rPh>
    <rPh sb="16" eb="18">
      <t>デンワ</t>
    </rPh>
    <rPh sb="30" eb="31">
      <t>マ</t>
    </rPh>
    <phoneticPr fontId="3"/>
  </si>
  <si>
    <t>TEL：</t>
    <phoneticPr fontId="3"/>
  </si>
  <si>
    <t>〒</t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</si>
  <si>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</si>
  <si>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</si>
  <si>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</si>
  <si>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</si>
  <si>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</si>
  <si>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5年</t>
    <rPh sb="1" eb="2">
      <t>ネン</t>
    </rPh>
    <phoneticPr fontId="3"/>
  </si>
  <si>
    <t>6年</t>
    <rPh sb="1" eb="2">
      <t>ネン</t>
    </rPh>
    <phoneticPr fontId="3"/>
  </si>
  <si>
    <t>7年</t>
    <rPh sb="1" eb="2">
      <t>ネン</t>
    </rPh>
    <phoneticPr fontId="3"/>
  </si>
  <si>
    <t>8年</t>
    <rPh sb="1" eb="2">
      <t>ネン</t>
    </rPh>
    <phoneticPr fontId="3"/>
  </si>
  <si>
    <t>9年</t>
    <rPh sb="1" eb="2">
      <t>ネン</t>
    </rPh>
    <phoneticPr fontId="3"/>
  </si>
  <si>
    <t>10年</t>
    <rPh sb="2" eb="3">
      <t>ネン</t>
    </rPh>
    <phoneticPr fontId="3"/>
  </si>
  <si>
    <t>11年</t>
    <rPh sb="2" eb="3">
      <t>ネン</t>
    </rPh>
    <phoneticPr fontId="3"/>
  </si>
  <si>
    <t>12年</t>
    <rPh sb="2" eb="3">
      <t>ネン</t>
    </rPh>
    <phoneticPr fontId="3"/>
  </si>
  <si>
    <t>13年</t>
    <rPh sb="2" eb="3">
      <t>ネン</t>
    </rPh>
    <phoneticPr fontId="3"/>
  </si>
  <si>
    <t>14年</t>
    <rPh sb="2" eb="3">
      <t>ネン</t>
    </rPh>
    <phoneticPr fontId="3"/>
  </si>
  <si>
    <t>15年</t>
    <rPh sb="2" eb="3">
      <t>ネン</t>
    </rPh>
    <phoneticPr fontId="3"/>
  </si>
  <si>
    <t>16年</t>
    <rPh sb="2" eb="3">
      <t>ネン</t>
    </rPh>
    <phoneticPr fontId="3"/>
  </si>
  <si>
    <t>17年</t>
    <rPh sb="2" eb="3">
      <t>ネン</t>
    </rPh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</si>
  <si>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</si>
  <si>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</si>
  <si>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</si>
  <si>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21年</t>
    <rPh sb="2" eb="3">
      <t>ネン</t>
    </rPh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</si>
  <si>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</si>
  <si>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</si>
  <si>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</si>
  <si>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</si>
  <si>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</si>
  <si>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27年</t>
    <rPh sb="2" eb="3">
      <t>ネン</t>
    </rPh>
    <phoneticPr fontId="3"/>
  </si>
  <si>
    <t>28年</t>
    <rPh sb="2" eb="3">
      <t>ネン</t>
    </rPh>
    <phoneticPr fontId="3"/>
  </si>
  <si>
    <t>29年</t>
    <rPh sb="2" eb="3">
      <t>ネン</t>
    </rPh>
    <phoneticPr fontId="3"/>
  </si>
  <si>
    <t>30年</t>
    <rPh sb="2" eb="3">
      <t>ネン</t>
    </rPh>
    <phoneticPr fontId="3"/>
  </si>
  <si>
    <t>31年</t>
    <rPh sb="2" eb="3">
      <t>ネン</t>
    </rPh>
    <phoneticPr fontId="3"/>
  </si>
  <si>
    <t>32年</t>
    <rPh sb="2" eb="3">
      <t>ネン</t>
    </rPh>
    <phoneticPr fontId="3"/>
  </si>
  <si>
    <t>33年</t>
    <rPh sb="2" eb="3">
      <t>ネン</t>
    </rPh>
    <phoneticPr fontId="3"/>
  </si>
  <si>
    <t>34年</t>
    <rPh sb="2" eb="3">
      <t>ネン</t>
    </rPh>
    <phoneticPr fontId="3"/>
  </si>
  <si>
    <t>35年</t>
    <rPh sb="2" eb="3">
      <t>ネン</t>
    </rPh>
    <phoneticPr fontId="3"/>
  </si>
  <si>
    <t>36年</t>
    <rPh sb="2" eb="3">
      <t>ネン</t>
    </rPh>
    <phoneticPr fontId="3"/>
  </si>
  <si>
    <t>37年</t>
    <rPh sb="2" eb="3">
      <t>ネン</t>
    </rPh>
    <phoneticPr fontId="3"/>
  </si>
  <si>
    <t>38年</t>
    <rPh sb="2" eb="3">
      <t>ネン</t>
    </rPh>
    <phoneticPr fontId="3"/>
  </si>
  <si>
    <t>39年</t>
    <rPh sb="2" eb="3">
      <t>ネン</t>
    </rPh>
    <phoneticPr fontId="3"/>
  </si>
  <si>
    <t>40年</t>
    <rPh sb="2" eb="3">
      <t>ネン</t>
    </rPh>
    <phoneticPr fontId="3"/>
  </si>
  <si>
    <t>41年</t>
    <rPh sb="2" eb="3">
      <t>ネン</t>
    </rPh>
    <phoneticPr fontId="3"/>
  </si>
  <si>
    <t>42年</t>
    <rPh sb="2" eb="3">
      <t>ネン</t>
    </rPh>
    <phoneticPr fontId="3"/>
  </si>
  <si>
    <t>43年</t>
    <rPh sb="2" eb="3">
      <t>ネン</t>
    </rPh>
    <phoneticPr fontId="3"/>
  </si>
  <si>
    <t>44年</t>
    <rPh sb="2" eb="3">
      <t>ネン</t>
    </rPh>
    <phoneticPr fontId="3"/>
  </si>
  <si>
    <t>45年</t>
    <rPh sb="2" eb="3">
      <t>ネン</t>
    </rPh>
    <phoneticPr fontId="3"/>
  </si>
  <si>
    <t>46年</t>
    <rPh sb="2" eb="3">
      <t>ネン</t>
    </rPh>
    <phoneticPr fontId="3"/>
  </si>
  <si>
    <t>47年</t>
    <rPh sb="2" eb="3">
      <t>ネン</t>
    </rPh>
    <phoneticPr fontId="3"/>
  </si>
  <si>
    <t>48年</t>
    <rPh sb="2" eb="3">
      <t>ネン</t>
    </rPh>
    <phoneticPr fontId="3"/>
  </si>
  <si>
    <t>49年</t>
    <rPh sb="2" eb="3">
      <t>ネン</t>
    </rPh>
    <phoneticPr fontId="3"/>
  </si>
  <si>
    <t>50年</t>
    <rPh sb="2" eb="3">
      <t>ネン</t>
    </rPh>
    <phoneticPr fontId="3"/>
  </si>
  <si>
    <t>51年</t>
    <rPh sb="2" eb="3">
      <t>ネン</t>
    </rPh>
    <phoneticPr fontId="3"/>
  </si>
  <si>
    <t>52年</t>
    <rPh sb="2" eb="3">
      <t>ネン</t>
    </rPh>
    <phoneticPr fontId="3"/>
  </si>
  <si>
    <t>53年</t>
    <rPh sb="2" eb="3">
      <t>ネン</t>
    </rPh>
    <phoneticPr fontId="3"/>
  </si>
  <si>
    <t>54年</t>
    <rPh sb="2" eb="3">
      <t>ネン</t>
    </rPh>
    <phoneticPr fontId="3"/>
  </si>
  <si>
    <t>55年</t>
    <rPh sb="2" eb="3">
      <t>ネン</t>
    </rPh>
    <phoneticPr fontId="3"/>
  </si>
  <si>
    <t>56年</t>
    <rPh sb="2" eb="3">
      <t>ネン</t>
    </rPh>
    <phoneticPr fontId="3"/>
  </si>
  <si>
    <t>57年</t>
    <rPh sb="2" eb="3">
      <t>ネン</t>
    </rPh>
    <phoneticPr fontId="3"/>
  </si>
  <si>
    <t>58年</t>
    <rPh sb="2" eb="3">
      <t>ネン</t>
    </rPh>
    <phoneticPr fontId="3"/>
  </si>
  <si>
    <t>59年</t>
    <rPh sb="2" eb="3">
      <t>ネン</t>
    </rPh>
    <phoneticPr fontId="3"/>
  </si>
  <si>
    <t>60年</t>
    <rPh sb="2" eb="3">
      <t>ネン</t>
    </rPh>
    <phoneticPr fontId="3"/>
  </si>
  <si>
    <t>61年</t>
    <rPh sb="2" eb="3">
      <t>ネン</t>
    </rPh>
    <phoneticPr fontId="3"/>
  </si>
  <si>
    <t>62年</t>
    <rPh sb="2" eb="3">
      <t>ネン</t>
    </rPh>
    <phoneticPr fontId="3"/>
  </si>
  <si>
    <t>63年</t>
    <rPh sb="2" eb="3">
      <t>ネン</t>
    </rPh>
    <phoneticPr fontId="3"/>
  </si>
  <si>
    <t>64年</t>
    <rPh sb="2" eb="3">
      <t>ネン</t>
    </rPh>
    <phoneticPr fontId="3"/>
  </si>
  <si>
    <t>日付</t>
    <rPh sb="0" eb="2">
      <t>ヒヅケ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</si>
  <si>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</si>
  <si>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</si>
  <si>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</si>
  <si>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</si>
  <si>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</si>
  <si>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</si>
  <si>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</si>
  <si>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</si>
  <si>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</si>
  <si>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</si>
  <si>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</si>
  <si>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</si>
  <si>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月</t>
    <rPh sb="0" eb="1">
      <t>ツキ</t>
    </rPh>
    <phoneticPr fontId="3"/>
  </si>
  <si>
    <t>1日</t>
    <rPh sb="1" eb="2">
      <t>ニチ</t>
    </rPh>
    <phoneticPr fontId="3"/>
  </si>
  <si>
    <t>2日</t>
    <rPh sb="1" eb="2">
      <t>ニチ</t>
    </rPh>
    <phoneticPr fontId="3"/>
  </si>
  <si>
    <t>3日</t>
    <rPh sb="1" eb="2">
      <t>ニチ</t>
    </rPh>
    <phoneticPr fontId="3"/>
  </si>
  <si>
    <t>4日</t>
    <rPh sb="1" eb="2">
      <t>ニチ</t>
    </rPh>
    <phoneticPr fontId="3"/>
  </si>
  <si>
    <t>5日</t>
    <rPh sb="1" eb="2">
      <t>ニチ</t>
    </rPh>
    <phoneticPr fontId="3"/>
  </si>
  <si>
    <t>6日</t>
    <rPh sb="1" eb="2">
      <t>ニチ</t>
    </rPh>
    <phoneticPr fontId="3"/>
  </si>
  <si>
    <t>7日</t>
    <rPh sb="1" eb="2">
      <t>ニチ</t>
    </rPh>
    <phoneticPr fontId="3"/>
  </si>
  <si>
    <t>8日</t>
    <rPh sb="1" eb="2">
      <t>ニチ</t>
    </rPh>
    <phoneticPr fontId="3"/>
  </si>
  <si>
    <t>9日</t>
    <rPh sb="1" eb="2">
      <t>ニチ</t>
    </rPh>
    <phoneticPr fontId="3"/>
  </si>
  <si>
    <t>10日</t>
    <rPh sb="2" eb="3">
      <t>ニチ</t>
    </rPh>
    <phoneticPr fontId="3"/>
  </si>
  <si>
    <t>11日</t>
    <rPh sb="2" eb="3">
      <t>ニチ</t>
    </rPh>
    <phoneticPr fontId="3"/>
  </si>
  <si>
    <t>12日</t>
    <rPh sb="2" eb="3">
      <t>ニチ</t>
    </rPh>
    <phoneticPr fontId="3"/>
  </si>
  <si>
    <t>13日</t>
    <rPh sb="2" eb="3">
      <t>ニチ</t>
    </rPh>
    <phoneticPr fontId="3"/>
  </si>
  <si>
    <t>14日</t>
    <rPh sb="2" eb="3">
      <t>ニチ</t>
    </rPh>
    <phoneticPr fontId="3"/>
  </si>
  <si>
    <t>15日</t>
    <rPh sb="2" eb="3">
      <t>ニチ</t>
    </rPh>
    <phoneticPr fontId="3"/>
  </si>
  <si>
    <t>16日</t>
    <rPh sb="2" eb="3">
      <t>ニチ</t>
    </rPh>
    <phoneticPr fontId="3"/>
  </si>
  <si>
    <t>17日</t>
    <rPh sb="2" eb="3">
      <t>ニチ</t>
    </rPh>
    <phoneticPr fontId="3"/>
  </si>
  <si>
    <t>18日</t>
    <rPh sb="2" eb="3">
      <t>ニチ</t>
    </rPh>
    <phoneticPr fontId="3"/>
  </si>
  <si>
    <t>19日</t>
    <rPh sb="2" eb="3">
      <t>ニチ</t>
    </rPh>
    <phoneticPr fontId="3"/>
  </si>
  <si>
    <t>20日</t>
    <rPh sb="2" eb="3">
      <t>ニチ</t>
    </rPh>
    <phoneticPr fontId="3"/>
  </si>
  <si>
    <t>21日</t>
    <rPh sb="2" eb="3">
      <t>ニチ</t>
    </rPh>
    <phoneticPr fontId="3"/>
  </si>
  <si>
    <t>22日</t>
    <rPh sb="2" eb="3">
      <t>ニチ</t>
    </rPh>
    <phoneticPr fontId="3"/>
  </si>
  <si>
    <t>23日</t>
    <rPh sb="2" eb="3">
      <t>ニチ</t>
    </rPh>
    <phoneticPr fontId="3"/>
  </si>
  <si>
    <t>24日</t>
    <rPh sb="2" eb="3">
      <t>ニチ</t>
    </rPh>
    <phoneticPr fontId="3"/>
  </si>
  <si>
    <t>25日</t>
    <rPh sb="2" eb="3">
      <t>ニチ</t>
    </rPh>
    <phoneticPr fontId="3"/>
  </si>
  <si>
    <t>26日</t>
    <rPh sb="2" eb="3">
      <t>ニチ</t>
    </rPh>
    <phoneticPr fontId="3"/>
  </si>
  <si>
    <t>27日</t>
    <rPh sb="2" eb="3">
      <t>ニチ</t>
    </rPh>
    <phoneticPr fontId="3"/>
  </si>
  <si>
    <t>28日</t>
    <rPh sb="2" eb="3">
      <t>ニチ</t>
    </rPh>
    <phoneticPr fontId="3"/>
  </si>
  <si>
    <t>29日</t>
    <rPh sb="2" eb="3">
      <t>ニチ</t>
    </rPh>
    <phoneticPr fontId="3"/>
  </si>
  <si>
    <t>30日</t>
    <rPh sb="2" eb="3">
      <t>ニチ</t>
    </rPh>
    <phoneticPr fontId="3"/>
  </si>
  <si>
    <t>31日</t>
    <rPh sb="2" eb="3">
      <t>ニチ</t>
    </rPh>
    <phoneticPr fontId="3"/>
  </si>
  <si>
    <t>一般</t>
    <rPh sb="0" eb="2">
      <t>イッパン</t>
    </rPh>
    <phoneticPr fontId="3"/>
  </si>
  <si>
    <t>希望日</t>
    <rPh sb="0" eb="3">
      <t>キボウビ</t>
    </rPh>
    <phoneticPr fontId="3"/>
  </si>
  <si>
    <t>①</t>
    <phoneticPr fontId="3"/>
  </si>
  <si>
    <t>②</t>
    <phoneticPr fontId="3"/>
  </si>
  <si>
    <t>月</t>
    <rPh sb="0" eb="1">
      <t>ガツ</t>
    </rPh>
    <phoneticPr fontId="3"/>
  </si>
  <si>
    <t>日</t>
    <rPh sb="0" eb="1">
      <t>ヒ</t>
    </rPh>
    <phoneticPr fontId="3"/>
  </si>
  <si>
    <t>元号</t>
    <rPh sb="0" eb="2">
      <t>ゲンゴウ</t>
    </rPh>
    <phoneticPr fontId="3"/>
  </si>
  <si>
    <t>年</t>
    <rPh sb="0" eb="1">
      <t>トシ</t>
    </rPh>
    <phoneticPr fontId="3"/>
  </si>
  <si>
    <t>月</t>
    <rPh sb="0" eb="1">
      <t>ゲツ</t>
    </rPh>
    <phoneticPr fontId="3"/>
  </si>
  <si>
    <t>保険証番号</t>
  </si>
  <si>
    <t>性別</t>
  </si>
  <si>
    <t>生年月日</t>
  </si>
  <si>
    <t>自宅住所</t>
  </si>
  <si>
    <t>病院使用欄</t>
  </si>
  <si>
    <t>乳がん</t>
  </si>
  <si>
    <t>※肝炎ウィルス</t>
  </si>
  <si>
    <t>ＩＤ</t>
  </si>
  <si>
    <t>バリウム</t>
  </si>
  <si>
    <t>胃カメラ</t>
  </si>
  <si>
    <t>子宮頸がん</t>
    <phoneticPr fontId="3"/>
  </si>
  <si>
    <t>20歳</t>
  </si>
  <si>
    <t>22歳</t>
  </si>
  <si>
    <t>24歳</t>
  </si>
  <si>
    <t>26歳</t>
  </si>
  <si>
    <t>28歳</t>
  </si>
  <si>
    <t>30歳</t>
  </si>
  <si>
    <t>32歳</t>
  </si>
  <si>
    <t>34歳</t>
  </si>
  <si>
    <t>36歳</t>
  </si>
  <si>
    <t>38歳</t>
  </si>
  <si>
    <t>40歳</t>
  </si>
  <si>
    <t>42歳</t>
  </si>
  <si>
    <t>44歳</t>
  </si>
  <si>
    <t>46歳</t>
  </si>
  <si>
    <t>48歳</t>
  </si>
  <si>
    <t>50歳</t>
  </si>
  <si>
    <t>52歳</t>
  </si>
  <si>
    <t>54歳</t>
  </si>
  <si>
    <t>56歳</t>
  </si>
  <si>
    <t>58歳</t>
  </si>
  <si>
    <t>60歳</t>
  </si>
  <si>
    <t>62歳</t>
  </si>
  <si>
    <t>64歳</t>
  </si>
  <si>
    <t>66歳</t>
  </si>
  <si>
    <t>68歳</t>
  </si>
  <si>
    <t>70歳</t>
  </si>
  <si>
    <t>72歳</t>
  </si>
  <si>
    <t>74歳</t>
  </si>
  <si>
    <t>76歳</t>
  </si>
  <si>
    <t>78歳</t>
  </si>
  <si>
    <t>80歳</t>
  </si>
  <si>
    <t>82歳</t>
  </si>
  <si>
    <t>84歳</t>
  </si>
  <si>
    <t>86歳</t>
  </si>
  <si>
    <t>88歳</t>
  </si>
  <si>
    <t>90歳</t>
  </si>
  <si>
    <t>92歳</t>
  </si>
  <si>
    <t>94歳</t>
  </si>
  <si>
    <t>96歳</t>
  </si>
  <si>
    <t>98歳</t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</si>
  <si>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</si>
  <si>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</si>
  <si>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乳がん</t>
    <rPh sb="0" eb="1">
      <t>ニュウ</t>
    </rPh>
    <phoneticPr fontId="3"/>
  </si>
  <si>
    <t>変換→</t>
    <rPh sb="0" eb="2">
      <t>ヘンカン</t>
    </rPh>
    <phoneticPr fontId="3"/>
  </si>
  <si>
    <t>鎮静剤</t>
    <rPh sb="0" eb="3">
      <t>チンセイザイ</t>
    </rPh>
    <phoneticPr fontId="3"/>
  </si>
  <si>
    <t>日程連絡</t>
    <rPh sb="0" eb="2">
      <t>ニッテイ</t>
    </rPh>
    <rPh sb="2" eb="4">
      <t>レンラク</t>
    </rPh>
    <phoneticPr fontId="3"/>
  </si>
  <si>
    <t>受診コース（協会けんぽ補助対象）
○を入力してください</t>
    <rPh sb="0" eb="2">
      <t>ジュシン</t>
    </rPh>
    <rPh sb="6" eb="8">
      <t>キョウカイ</t>
    </rPh>
    <rPh sb="11" eb="13">
      <t>ホジョ</t>
    </rPh>
    <rPh sb="19" eb="21">
      <t>ニュウリョク</t>
    </rPh>
    <phoneticPr fontId="3"/>
  </si>
  <si>
    <t>和泉市立総合医療センター健診センター</t>
    <rPh sb="0" eb="4">
      <t>イズミシリツ</t>
    </rPh>
    <rPh sb="4" eb="6">
      <t>ソウゴウ</t>
    </rPh>
    <rPh sb="6" eb="8">
      <t>イリョウ</t>
    </rPh>
    <rPh sb="12" eb="14">
      <t>ケンシン</t>
    </rPh>
    <phoneticPr fontId="3"/>
  </si>
  <si>
    <t>③</t>
    <phoneticPr fontId="3"/>
  </si>
  <si>
    <t>④</t>
    <phoneticPr fontId="3"/>
  </si>
  <si>
    <t>FAX：0725-51-7287</t>
    <phoneticPr fontId="3"/>
  </si>
  <si>
    <t>1年</t>
    <rPh sb="1" eb="2">
      <t>ネン</t>
    </rPh>
    <phoneticPr fontId="3"/>
  </si>
  <si>
    <t>○</t>
    <phoneticPr fontId="3"/>
  </si>
  <si>
    <t>（病院予約専用用紙）</t>
    <rPh sb="1" eb="3">
      <t>ビョウイン</t>
    </rPh>
    <rPh sb="3" eb="5">
      <t>ヨヤク</t>
    </rPh>
    <rPh sb="5" eb="7">
      <t>センヨウ</t>
    </rPh>
    <rPh sb="7" eb="9">
      <t>ヨウシ</t>
    </rPh>
    <phoneticPr fontId="19"/>
  </si>
  <si>
    <t>※病院使用欄</t>
    <rPh sb="1" eb="3">
      <t>ビョウイン</t>
    </rPh>
    <rPh sb="3" eb="5">
      <t>シヨウ</t>
    </rPh>
    <rPh sb="5" eb="6">
      <t>ラン</t>
    </rPh>
    <phoneticPr fontId="19"/>
  </si>
  <si>
    <t>申込みが確認出来次第、こちらからお電話いたしますのでしばらくお待ちください</t>
    <phoneticPr fontId="19"/>
  </si>
  <si>
    <t>※この健診は被保険者（本人）の方が</t>
    <phoneticPr fontId="19"/>
  </si>
  <si>
    <t>　対象となります</t>
    <phoneticPr fontId="19"/>
  </si>
  <si>
    <t>所在地（任継は自宅）</t>
    <rPh sb="0" eb="3">
      <t>ショザイチ</t>
    </rPh>
    <rPh sb="4" eb="5">
      <t>ニン</t>
    </rPh>
    <rPh sb="7" eb="9">
      <t>ジタク</t>
    </rPh>
    <phoneticPr fontId="19"/>
  </si>
  <si>
    <t>所在地</t>
    <rPh sb="0" eb="3">
      <t>ショザイチ</t>
    </rPh>
    <phoneticPr fontId="19"/>
  </si>
  <si>
    <t>電話番号</t>
    <rPh sb="0" eb="2">
      <t>デンワ</t>
    </rPh>
    <rPh sb="2" eb="4">
      <t>バンゴウ</t>
    </rPh>
    <phoneticPr fontId="19"/>
  </si>
  <si>
    <t>FAX</t>
    <phoneticPr fontId="19"/>
  </si>
  <si>
    <t>ご担当者</t>
    <rPh sb="1" eb="4">
      <t>タントウシャ</t>
    </rPh>
    <phoneticPr fontId="19"/>
  </si>
  <si>
    <t>健康保険証保険者番号</t>
    <rPh sb="0" eb="2">
      <t>ケンコウ</t>
    </rPh>
    <rPh sb="2" eb="4">
      <t>ホケン</t>
    </rPh>
    <rPh sb="4" eb="5">
      <t>ショウ</t>
    </rPh>
    <rPh sb="5" eb="8">
      <t>ホケンシャ</t>
    </rPh>
    <rPh sb="8" eb="10">
      <t>バンゴウ</t>
    </rPh>
    <phoneticPr fontId="19"/>
  </si>
  <si>
    <t>※左記と連絡先が別の場合（支店・営業所）はこちらにご記入ください</t>
    <rPh sb="1" eb="3">
      <t>サキ</t>
    </rPh>
    <rPh sb="4" eb="6">
      <t>レンラク</t>
    </rPh>
    <rPh sb="6" eb="7">
      <t>サキ</t>
    </rPh>
    <rPh sb="8" eb="9">
      <t>ベツ</t>
    </rPh>
    <rPh sb="10" eb="12">
      <t>バアイ</t>
    </rPh>
    <rPh sb="13" eb="15">
      <t>シテン</t>
    </rPh>
    <rPh sb="16" eb="19">
      <t>エイギョウショ</t>
    </rPh>
    <rPh sb="26" eb="28">
      <t>キニュウ</t>
    </rPh>
    <phoneticPr fontId="19"/>
  </si>
  <si>
    <t>健康保険証記号</t>
    <rPh sb="0" eb="2">
      <t>ケンコウ</t>
    </rPh>
    <rPh sb="2" eb="4">
      <t>ホケン</t>
    </rPh>
    <rPh sb="4" eb="5">
      <t>ショウ</t>
    </rPh>
    <rPh sb="5" eb="7">
      <t>キゴウ</t>
    </rPh>
    <phoneticPr fontId="19"/>
  </si>
  <si>
    <t>案内・結果の郵送先</t>
    <rPh sb="0" eb="2">
      <t>アンナイ</t>
    </rPh>
    <rPh sb="3" eb="5">
      <t>ケッカ</t>
    </rPh>
    <rPh sb="6" eb="8">
      <t>ユウソウ</t>
    </rPh>
    <rPh sb="8" eb="9">
      <t>サキ</t>
    </rPh>
    <phoneticPr fontId="19"/>
  </si>
  <si>
    <t>※</t>
    <phoneticPr fontId="19"/>
  </si>
  <si>
    <t>全ての検査は、毎月・平日（土日祝除く）の午前中に実施です。（日程が変更する場合もございます）</t>
    <rPh sb="0" eb="1">
      <t>スベ</t>
    </rPh>
    <rPh sb="3" eb="5">
      <t>ケンサ</t>
    </rPh>
    <rPh sb="7" eb="9">
      <t>マイツキ</t>
    </rPh>
    <rPh sb="10" eb="12">
      <t>ヘイジツ</t>
    </rPh>
    <rPh sb="13" eb="15">
      <t>ドニチ</t>
    </rPh>
    <rPh sb="15" eb="16">
      <t>シュク</t>
    </rPh>
    <rPh sb="16" eb="17">
      <t>ノゾ</t>
    </rPh>
    <rPh sb="20" eb="23">
      <t>ゴゼンチュウ</t>
    </rPh>
    <rPh sb="24" eb="26">
      <t>ジッシ</t>
    </rPh>
    <rPh sb="30" eb="32">
      <t>ニッテイ</t>
    </rPh>
    <rPh sb="33" eb="35">
      <t>ヘンコウ</t>
    </rPh>
    <rPh sb="37" eb="39">
      <t>バアイ</t>
    </rPh>
    <phoneticPr fontId="19"/>
  </si>
  <si>
    <t>（1ヶ月先からのご予約となります）</t>
    <phoneticPr fontId="3"/>
  </si>
  <si>
    <t>子宮がん</t>
    <rPh sb="0" eb="2">
      <t>シキュウ</t>
    </rPh>
    <phoneticPr fontId="3"/>
  </si>
  <si>
    <t>毎年、生年月日変更</t>
    <rPh sb="0" eb="2">
      <t>マイトシ</t>
    </rPh>
    <rPh sb="3" eb="5">
      <t>セイネン</t>
    </rPh>
    <rPh sb="5" eb="7">
      <t>ガッピ</t>
    </rPh>
    <rPh sb="7" eb="9">
      <t>ヘンコウ</t>
    </rPh>
    <phoneticPr fontId="3"/>
  </si>
  <si>
    <t>毎年、生年月日</t>
    <rPh sb="0" eb="2">
      <t>マイトシ</t>
    </rPh>
    <rPh sb="3" eb="5">
      <t>セイネン</t>
    </rPh>
    <rPh sb="5" eb="7">
      <t>ガッピ</t>
    </rPh>
    <phoneticPr fontId="3"/>
  </si>
  <si>
    <t>付加検診</t>
    <rPh sb="0" eb="2">
      <t>フカ</t>
    </rPh>
    <rPh sb="2" eb="4">
      <t>ケンシン</t>
    </rPh>
    <phoneticPr fontId="3"/>
  </si>
  <si>
    <t>病院使用欄</t>
    <rPh sb="4" eb="5">
      <t>ラン</t>
    </rPh>
    <phoneticPr fontId="3"/>
  </si>
  <si>
    <t>生活習慣病予防健診申込書</t>
    <rPh sb="0" eb="2">
      <t>セイカツ</t>
    </rPh>
    <rPh sb="2" eb="4">
      <t>シュウカン</t>
    </rPh>
    <rPh sb="4" eb="5">
      <t>ビョウ</t>
    </rPh>
    <rPh sb="5" eb="7">
      <t>ヨボウ</t>
    </rPh>
    <rPh sb="7" eb="9">
      <t>ケンシン</t>
    </rPh>
    <rPh sb="9" eb="12">
      <t>モウシコミショ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</si>
  <si>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</si>
  <si>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</si>
  <si>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付加</t>
    <phoneticPr fontId="3"/>
  </si>
  <si>
    <t>有・無</t>
    <rPh sb="0" eb="1">
      <t>アリ</t>
    </rPh>
    <rPh sb="2" eb="3">
      <t>ナシ</t>
    </rPh>
    <phoneticPr fontId="3"/>
  </si>
  <si>
    <t>選択肢</t>
    <rPh sb="0" eb="3">
      <t>センタクシ</t>
    </rPh>
    <phoneticPr fontId="3"/>
  </si>
  <si>
    <t>胃の検査　なし</t>
  </si>
  <si>
    <t>胃カメラ</t>
    <phoneticPr fontId="3"/>
  </si>
  <si>
    <t>〒</t>
    <phoneticPr fontId="19"/>
  </si>
  <si>
    <t>姓（フリガナ）
名（フリガナ）</t>
    <rPh sb="0" eb="1">
      <t>セイ</t>
    </rPh>
    <rPh sb="8" eb="9">
      <t>メイ</t>
    </rPh>
    <phoneticPr fontId="3"/>
  </si>
  <si>
    <t>氏　名</t>
    <phoneticPr fontId="3"/>
  </si>
  <si>
    <t>子宮頸がん
（単独）</t>
    <rPh sb="0" eb="2">
      <t>シキュウ</t>
    </rPh>
    <rPh sb="7" eb="9">
      <t>タンドク</t>
    </rPh>
    <phoneticPr fontId="3"/>
  </si>
  <si>
    <t xml:space="preserve">受診者リスト </t>
    <phoneticPr fontId="3"/>
  </si>
  <si>
    <r>
      <t>案内・結果は個別封筒に封入し全て①又は②のいずれかに送付致します。</t>
    </r>
    <r>
      <rPr>
        <b/>
        <sz val="10"/>
        <color rgb="FFFF0000"/>
        <rFont val="游ゴシック"/>
        <family val="3"/>
        <charset val="128"/>
        <scheme val="minor"/>
      </rPr>
      <t>（受診者様自宅への配送は不可）</t>
    </r>
    <rPh sb="0" eb="2">
      <t>アンナイ</t>
    </rPh>
    <rPh sb="3" eb="5">
      <t>ケッカ</t>
    </rPh>
    <rPh sb="6" eb="8">
      <t>コベツ</t>
    </rPh>
    <rPh sb="8" eb="10">
      <t>フウトウ</t>
    </rPh>
    <rPh sb="11" eb="13">
      <t>フウニュウ</t>
    </rPh>
    <rPh sb="14" eb="15">
      <t>スベ</t>
    </rPh>
    <rPh sb="17" eb="18">
      <t>マタ</t>
    </rPh>
    <rPh sb="26" eb="28">
      <t>ソウフ</t>
    </rPh>
    <rPh sb="28" eb="29">
      <t>イタ</t>
    </rPh>
    <rPh sb="34" eb="36">
      <t>ジュシン</t>
    </rPh>
    <rPh sb="36" eb="37">
      <t>シャ</t>
    </rPh>
    <rPh sb="37" eb="38">
      <t>サマ</t>
    </rPh>
    <rPh sb="38" eb="40">
      <t>ジタク</t>
    </rPh>
    <rPh sb="42" eb="44">
      <t>ハイソウ</t>
    </rPh>
    <rPh sb="45" eb="47">
      <t>フカ</t>
    </rPh>
    <phoneticPr fontId="19"/>
  </si>
  <si>
    <t>NO.１</t>
    <phoneticPr fontId="3"/>
  </si>
  <si>
    <t>NO.２</t>
    <phoneticPr fontId="3"/>
  </si>
  <si>
    <t>子宮頸がん（単独）</t>
    <rPh sb="0" eb="3">
      <t>シキュウケイ</t>
    </rPh>
    <rPh sb="6" eb="8">
      <t>タンドク</t>
    </rPh>
    <phoneticPr fontId="3"/>
  </si>
  <si>
    <t>フリガナ
①事業所</t>
    <rPh sb="6" eb="9">
      <t>ジギョウショ</t>
    </rPh>
    <phoneticPr fontId="19"/>
  </si>
  <si>
    <t>フリガナ
② 支店名（営業所名）</t>
    <rPh sb="7" eb="10">
      <t>シテンメイ</t>
    </rPh>
    <rPh sb="11" eb="14">
      <t>エイギョウショ</t>
    </rPh>
    <rPh sb="14" eb="15">
      <t>メイ</t>
    </rPh>
    <phoneticPr fontId="19"/>
  </si>
  <si>
    <t>&lt;受付・お問合せ&gt;  平日１３時～１６時</t>
    <phoneticPr fontId="3"/>
  </si>
  <si>
    <t>　　</t>
    <phoneticPr fontId="19"/>
  </si>
  <si>
    <t>和泉市立総合医療センター　健診センター（土日祝休）</t>
    <phoneticPr fontId="3"/>
  </si>
  <si>
    <t>健診機関コード（2710503612）</t>
    <phoneticPr fontId="3"/>
  </si>
  <si>
    <t xml:space="preserve">                            〒594-0073　和泉市和気町4丁目5番1号</t>
    <phoneticPr fontId="3"/>
  </si>
  <si>
    <t xml:space="preserve">          TEL：0725-41-1331　/　FAX：0725-51-7287</t>
    <phoneticPr fontId="3"/>
  </si>
  <si>
    <t>下記必要事項をご入力（ご記入）いただき、予約フォームに添付してお送り下さい</t>
    <rPh sb="8" eb="10">
      <t>ニュウリョク</t>
    </rPh>
    <rPh sb="20" eb="22">
      <t>ヨヤク</t>
    </rPh>
    <rPh sb="27" eb="29">
      <t>テンプ</t>
    </rPh>
    <phoneticPr fontId="19"/>
  </si>
  <si>
    <t>※</t>
    <phoneticPr fontId="3"/>
  </si>
  <si>
    <t>お支払いは、当日個別でのお支払いとなります。（請求書対応不可）</t>
    <phoneticPr fontId="3"/>
  </si>
  <si>
    <t>年齢</t>
    <rPh sb="0" eb="2">
      <t xml:space="preserve">ネンレイ </t>
    </rPh>
    <phoneticPr fontId="3"/>
  </si>
  <si>
    <t>今日の日付</t>
    <rPh sb="0" eb="2">
      <t xml:space="preserve">キョウノヒヅケ </t>
    </rPh>
    <phoneticPr fontId="3"/>
  </si>
  <si>
    <t>一般検診</t>
    <rPh sb="0" eb="4">
      <t xml:space="preserve">イッパンケンシｎ </t>
    </rPh>
    <phoneticPr fontId="3"/>
  </si>
  <si>
    <t>生年月日</t>
    <rPh sb="0" eb="4">
      <t xml:space="preserve">セイネンガッピ </t>
    </rPh>
    <phoneticPr fontId="3"/>
  </si>
  <si>
    <t>35歳</t>
    <phoneticPr fontId="3"/>
  </si>
  <si>
    <t>36歳</t>
    <phoneticPr fontId="3"/>
  </si>
  <si>
    <t>37歳</t>
  </si>
  <si>
    <t>39歳</t>
  </si>
  <si>
    <t>41歳</t>
  </si>
  <si>
    <t>43歳</t>
  </si>
  <si>
    <t>45歳</t>
  </si>
  <si>
    <t>47歳</t>
  </si>
  <si>
    <t>49歳</t>
  </si>
  <si>
    <t>51歳</t>
  </si>
  <si>
    <t>53歳</t>
  </si>
  <si>
    <t>55歳</t>
  </si>
  <si>
    <t>57歳</t>
  </si>
  <si>
    <t>59歳</t>
  </si>
  <si>
    <t>61歳</t>
  </si>
  <si>
    <t>63歳</t>
  </si>
  <si>
    <t>65歳</t>
  </si>
  <si>
    <t>67歳</t>
  </si>
  <si>
    <t>69歳</t>
  </si>
  <si>
    <t>71歳</t>
  </si>
  <si>
    <t>73歳</t>
  </si>
  <si>
    <t>75歳</t>
  </si>
  <si>
    <t>IF(AND(AN8="受診OK",C9="女"),AO4:AO5,)</t>
    <phoneticPr fontId="3"/>
  </si>
  <si>
    <t>胃部健診</t>
    <rPh sb="0" eb="2">
      <t>イブ</t>
    </rPh>
    <rPh sb="2" eb="4">
      <t>ケンシン</t>
    </rPh>
    <phoneticPr fontId="3"/>
  </si>
  <si>
    <t>○を入力してください</t>
    <phoneticPr fontId="3"/>
  </si>
  <si>
    <r>
      <t xml:space="preserve">●胃カメラ検査：4,400円（税込）追加　　鎮静剤有：1,100円（税込）追加
</t>
    </r>
    <r>
      <rPr>
        <sz val="9"/>
        <color rgb="FFFF0000"/>
        <rFont val="游ゴシック"/>
        <family val="3"/>
        <charset val="128"/>
        <scheme val="minor"/>
      </rPr>
      <t>※一般健診項目は、どの項目もすべて受診していただくようになっています。</t>
    </r>
    <rPh sb="41" eb="43">
      <t>イッパン</t>
    </rPh>
    <rPh sb="43" eb="45">
      <t>ケンシン</t>
    </rPh>
    <rPh sb="45" eb="47">
      <t>コウモク</t>
    </rPh>
    <rPh sb="51" eb="53">
      <t>コウモク</t>
    </rPh>
    <rPh sb="57" eb="59">
      <t>ジュシン</t>
    </rPh>
    <phoneticPr fontId="3"/>
  </si>
  <si>
    <t>※付加健診の肺機能検査は、協会けんぽの通達により未実施とすることがあります。
※肝炎ウイルス検査は、過去にC型肝炎検査を受けたことがある方は受診できません。
※乳がん検診は、妊娠中・授乳中（断乳後６ヵ月以内）、豊胸手術（脂肪注入含む）後、ペースメーカーやCVポート等を装着中、VPシャントを施行中の方は受診できません。</t>
    <phoneticPr fontId="3"/>
  </si>
  <si>
    <r>
      <t>45</t>
    </r>
    <r>
      <rPr>
        <sz val="10"/>
        <color rgb="FF000000"/>
        <rFont val="ＭＳ 明朝"/>
        <family val="1"/>
        <charset val="128"/>
      </rPr>
      <t>歳</t>
    </r>
    <phoneticPr fontId="3"/>
  </si>
  <si>
    <r>
      <t>55</t>
    </r>
    <r>
      <rPr>
        <sz val="10"/>
        <color rgb="FF000000"/>
        <rFont val="ＭＳ 明朝"/>
        <family val="1"/>
        <charset val="128"/>
      </rPr>
      <t>歳</t>
    </r>
    <phoneticPr fontId="3"/>
  </si>
  <si>
    <r>
      <t>60</t>
    </r>
    <r>
      <rPr>
        <sz val="10"/>
        <color rgb="FF000000"/>
        <rFont val="ＭＳ 明朝"/>
        <family val="1"/>
        <charset val="128"/>
      </rPr>
      <t>歳</t>
    </r>
    <phoneticPr fontId="3"/>
  </si>
  <si>
    <r>
      <t>65</t>
    </r>
    <r>
      <rPr>
        <sz val="10"/>
        <color rgb="FF000000"/>
        <rFont val="ＭＳ 明朝"/>
        <family val="1"/>
        <charset val="128"/>
      </rPr>
      <t>歳</t>
    </r>
    <phoneticPr fontId="3"/>
  </si>
  <si>
    <r>
      <t>70</t>
    </r>
    <r>
      <rPr>
        <sz val="10"/>
        <color rgb="FF000000"/>
        <rFont val="ＭＳ 明朝"/>
        <family val="1"/>
        <charset val="128"/>
      </rPr>
      <t>歳</t>
    </r>
    <phoneticPr fontId="3"/>
  </si>
  <si>
    <t>乳がん検診（月）（木）受診できません。</t>
    <rPh sb="0" eb="1">
      <t>ニュウ</t>
    </rPh>
    <rPh sb="3" eb="5">
      <t>ケンシン</t>
    </rPh>
    <rPh sb="6" eb="7">
      <t>ゲツ</t>
    </rPh>
    <rPh sb="9" eb="10">
      <t>モク</t>
    </rPh>
    <rPh sb="11" eb="13">
      <t>ジュシン</t>
    </rPh>
    <phoneticPr fontId="19"/>
  </si>
  <si>
    <r>
      <t>事前の案内は、順次発送致します。</t>
    </r>
    <r>
      <rPr>
        <b/>
        <sz val="10"/>
        <color rgb="FFFF0000"/>
        <rFont val="游ゴシック"/>
        <family val="3"/>
        <charset val="128"/>
        <scheme val="minor"/>
      </rPr>
      <t>受診日の２週間前に届いていない場合は、ご連絡ください。</t>
    </r>
    <rPh sb="7" eb="9">
      <t>ジュンジ</t>
    </rPh>
    <phoneticPr fontId="3"/>
  </si>
  <si>
    <r>
      <t>健診</t>
    </r>
    <r>
      <rPr>
        <b/>
        <sz val="10"/>
        <color rgb="FFFF0000"/>
        <rFont val="游ゴシック"/>
        <family val="3"/>
        <charset val="128"/>
        <scheme val="minor"/>
      </rPr>
      <t>当日の内容変更・追加は出来ません。必ず2週間前までにお電話</t>
    </r>
    <r>
      <rPr>
        <b/>
        <sz val="10"/>
        <color theme="1"/>
        <rFont val="游ゴシック"/>
        <family val="3"/>
        <charset val="128"/>
        <scheme val="minor"/>
      </rPr>
      <t>をお願いします。</t>
    </r>
    <rPh sb="29" eb="31">
      <t>デンワ</t>
    </rPh>
    <rPh sb="33" eb="34">
      <t>ネガ</t>
    </rPh>
    <phoneticPr fontId="19"/>
  </si>
  <si>
    <t>任意継続</t>
    <rPh sb="0" eb="2">
      <t>ニンイ</t>
    </rPh>
    <rPh sb="2" eb="4">
      <t>ケ</t>
    </rPh>
    <phoneticPr fontId="3"/>
  </si>
  <si>
    <t>2025年度　全国健康保険協会管掌　生活習慣病予防健診申込書　</t>
    <rPh sb="4" eb="5">
      <t>ネン</t>
    </rPh>
    <rPh sb="5" eb="6">
      <t>ド</t>
    </rPh>
    <rPh sb="7" eb="9">
      <t>ゼンコク</t>
    </rPh>
    <rPh sb="9" eb="11">
      <t>ケンコウ</t>
    </rPh>
    <rPh sb="11" eb="13">
      <t>ホケン</t>
    </rPh>
    <rPh sb="13" eb="15">
      <t>キョウカイ</t>
    </rPh>
    <rPh sb="15" eb="16">
      <t>カン</t>
    </rPh>
    <rPh sb="16" eb="17">
      <t>ショウ</t>
    </rPh>
    <rPh sb="18" eb="20">
      <t>セイカツ</t>
    </rPh>
    <rPh sb="20" eb="22">
      <t>シュウカン</t>
    </rPh>
    <rPh sb="22" eb="23">
      <t>ビョウ</t>
    </rPh>
    <rPh sb="23" eb="25">
      <t>ヨボウ</t>
    </rPh>
    <rPh sb="25" eb="27">
      <t>ケンシン</t>
    </rPh>
    <rPh sb="27" eb="30">
      <t>モウシコミショ</t>
    </rPh>
    <phoneticPr fontId="19"/>
  </si>
  <si>
    <t>2025年度　全国健康保険協会管掌</t>
    <rPh sb="4" eb="6">
      <t>ネンド</t>
    </rPh>
    <rPh sb="7" eb="9">
      <t>ゼンコク</t>
    </rPh>
    <rPh sb="9" eb="11">
      <t>ケンコウ</t>
    </rPh>
    <rPh sb="11" eb="13">
      <t>ホケン</t>
    </rPh>
    <rPh sb="13" eb="15">
      <t>キョウカイ</t>
    </rPh>
    <rPh sb="15" eb="17">
      <t>カンショウ</t>
    </rPh>
    <phoneticPr fontId="3"/>
  </si>
  <si>
    <t>患者ID
（診察券番号）</t>
    <rPh sb="0" eb="2">
      <t>カンジャ</t>
    </rPh>
    <rPh sb="6" eb="9">
      <t>シンサツケン</t>
    </rPh>
    <rPh sb="9" eb="11">
      <t>バンゴウ</t>
    </rPh>
    <phoneticPr fontId="3"/>
  </si>
  <si>
    <r>
      <t xml:space="preserve">フリガナは保険証に印字の文字と完全一致で入力をお願いします。
</t>
    </r>
    <r>
      <rPr>
        <sz val="10"/>
        <color theme="1"/>
        <rFont val="游ゴシック"/>
        <family val="3"/>
        <charset val="128"/>
        <scheme val="minor"/>
      </rPr>
      <t>※患者IDは当院の診察券番号または、過去の健診結果に記載されているカルテ番号をご入力ください。
任意継続の方は、下記任意継続の欄に○を付けて下さい。</t>
    </r>
    <rPh sb="5" eb="8">
      <t>ホケンショウ</t>
    </rPh>
    <rPh sb="9" eb="11">
      <t>インジ</t>
    </rPh>
    <rPh sb="12" eb="14">
      <t>モジ</t>
    </rPh>
    <rPh sb="15" eb="17">
      <t>カンゼン</t>
    </rPh>
    <rPh sb="17" eb="19">
      <t>イッチ</t>
    </rPh>
    <rPh sb="20" eb="22">
      <t>ニュウリョク</t>
    </rPh>
    <rPh sb="24" eb="25">
      <t>ネガ</t>
    </rPh>
    <phoneticPr fontId="3"/>
  </si>
  <si>
    <t>マイナンバーカードしかお持ちでない方で、保険証の記号・番号の確認が出来ない方は、保険証の記入は不要です。</t>
    <phoneticPr fontId="19"/>
  </si>
  <si>
    <t>No.2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</si>
</sst>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41" x14ac:knownFonts="1">
    <font>
      <sz val="10"/>
      <color rgb="FF000000"/>
      <name val="Times New Roman"/>
      <charset val="204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b/>
      <sz val="13.5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6"/>
      <color rgb="FF000000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7.5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b/>
      <sz val="7.5"/>
      <color rgb="FF000000"/>
      <name val="游ゴシック"/>
      <family val="3"/>
      <charset val="128"/>
      <scheme val="minor"/>
    </font>
    <font>
      <b/>
      <sz val="20"/>
      <color rgb="FF000000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.5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8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7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10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hair">
        <color indexed="64"/>
      </bottom>
      <diagonal/>
    </border>
    <border>
      <left style="medium">
        <color rgb="FF000000"/>
      </left>
      <right style="thin">
        <color rgb="FF000000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43">
    <xf numFmtId="0" fontId="0" fillId="0" borderId="0" xfId="0"/>
    <xf numFmtId="0" fontId="4" fillId="0" borderId="0" xfId="0" applyFont="1" applyAlignment="1">
      <alignment horizontal="left" vertical="top"/>
    </xf>
    <xf numFmtId="0" fontId="12" fillId="2" borderId="29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4" fillId="0" borderId="0" xfId="0" applyFont="1" applyAlignment="1" applyProtection="1">
      <alignment horizontal="left" vertical="top"/>
      <protection hidden="1"/>
    </xf>
    <xf numFmtId="0" fontId="4" fillId="0" borderId="0" xfId="0" applyFont="1" applyAlignment="1" applyProtection="1">
      <alignment vertical="top" wrapText="1"/>
      <protection hidden="1"/>
    </xf>
    <xf numFmtId="0" fontId="4" fillId="0" borderId="0" xfId="0" applyFont="1" applyAlignment="1" applyProtection="1">
      <alignment horizontal="right" vertical="top"/>
      <protection hidden="1"/>
    </xf>
    <xf numFmtId="176" fontId="4" fillId="0" borderId="0" xfId="0" applyNumberFormat="1" applyFont="1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176" fontId="0" fillId="0" borderId="0" xfId="0" applyNumberFormat="1" applyProtection="1">
      <protection hidden="1"/>
    </xf>
    <xf numFmtId="0" fontId="7" fillId="0" borderId="5" xfId="0" applyFont="1" applyBorder="1" applyAlignment="1">
      <alignment vertical="top" wrapText="1"/>
    </xf>
    <xf numFmtId="0" fontId="20" fillId="0" borderId="0" xfId="1" applyFont="1" applyAlignment="1">
      <alignment horizontal="center"/>
    </xf>
    <xf numFmtId="0" fontId="2" fillId="0" borderId="0" xfId="1">
      <alignment vertical="center"/>
    </xf>
    <xf numFmtId="0" fontId="18" fillId="0" borderId="0" xfId="1" applyFont="1" applyAlignment="1">
      <alignment horizontal="center"/>
    </xf>
    <xf numFmtId="0" fontId="21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23" fillId="0" borderId="0" xfId="1" applyFont="1">
      <alignment vertical="center"/>
    </xf>
    <xf numFmtId="0" fontId="26" fillId="0" borderId="0" xfId="1" applyFont="1">
      <alignment vertical="center"/>
    </xf>
    <xf numFmtId="0" fontId="25" fillId="0" borderId="0" xfId="1" applyFont="1">
      <alignment vertical="center"/>
    </xf>
    <xf numFmtId="0" fontId="28" fillId="0" borderId="0" xfId="1" applyFont="1">
      <alignment vertical="center"/>
    </xf>
    <xf numFmtId="0" fontId="29" fillId="0" borderId="0" xfId="1" applyFont="1">
      <alignment vertical="center"/>
    </xf>
    <xf numFmtId="0" fontId="28" fillId="0" borderId="0" xfId="1" applyFont="1" applyAlignment="1">
      <alignment horizontal="left" vertical="center"/>
    </xf>
    <xf numFmtId="0" fontId="28" fillId="0" borderId="0" xfId="1" applyFont="1" applyAlignment="1">
      <alignment horizontal="right" vertical="center"/>
    </xf>
    <xf numFmtId="0" fontId="22" fillId="0" borderId="35" xfId="1" applyFont="1" applyBorder="1" applyAlignment="1">
      <alignment horizontal="center" vertical="center"/>
    </xf>
    <xf numFmtId="176" fontId="0" fillId="3" borderId="0" xfId="0" applyNumberFormat="1" applyFill="1" applyProtection="1">
      <protection hidden="1"/>
    </xf>
    <xf numFmtId="0" fontId="31" fillId="0" borderId="0" xfId="0" applyFont="1" applyProtection="1">
      <protection hidden="1"/>
    </xf>
    <xf numFmtId="0" fontId="12" fillId="4" borderId="4" xfId="0" applyFont="1" applyFill="1" applyBorder="1" applyAlignment="1">
      <alignment vertical="center" wrapText="1"/>
    </xf>
    <xf numFmtId="0" fontId="12" fillId="0" borderId="4" xfId="0" applyFont="1" applyBorder="1" applyAlignment="1">
      <alignment vertical="top" wrapText="1"/>
    </xf>
    <xf numFmtId="0" fontId="20" fillId="0" borderId="0" xfId="1" applyFont="1" applyAlignment="1">
      <alignment horizontal="center" vertical="center"/>
    </xf>
    <xf numFmtId="0" fontId="12" fillId="4" borderId="30" xfId="0" applyFont="1" applyFill="1" applyBorder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4" fillId="0" borderId="35" xfId="0" applyFont="1" applyBorder="1" applyAlignment="1" applyProtection="1">
      <alignment horizontal="left" vertical="top"/>
      <protection hidden="1"/>
    </xf>
    <xf numFmtId="0" fontId="7" fillId="4" borderId="44" xfId="0" applyFont="1" applyFill="1" applyBorder="1" applyAlignment="1" applyProtection="1">
      <alignment horizontal="center" vertical="center" wrapText="1"/>
      <protection locked="0"/>
    </xf>
    <xf numFmtId="0" fontId="7" fillId="4" borderId="45" xfId="0" applyFont="1" applyFill="1" applyBorder="1" applyAlignment="1" applyProtection="1">
      <alignment horizontal="center" vertical="center" wrapText="1"/>
      <protection locked="0"/>
    </xf>
    <xf numFmtId="0" fontId="7" fillId="4" borderId="46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right" vertical="center"/>
    </xf>
    <xf numFmtId="0" fontId="12" fillId="2" borderId="3" xfId="0" applyFont="1" applyFill="1" applyBorder="1" applyAlignment="1">
      <alignment horizontal="center" vertical="center" wrapText="1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12" fillId="2" borderId="65" xfId="0" applyFont="1" applyFill="1" applyBorder="1" applyAlignment="1">
      <alignment horizontal="center" vertical="center" wrapText="1"/>
    </xf>
    <xf numFmtId="0" fontId="12" fillId="2" borderId="66" xfId="0" applyFont="1" applyFill="1" applyBorder="1" applyAlignment="1">
      <alignment horizontal="center" vertical="center" wrapText="1"/>
    </xf>
    <xf numFmtId="0" fontId="4" fillId="0" borderId="67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 vertical="top"/>
    </xf>
    <xf numFmtId="0" fontId="35" fillId="0" borderId="0" xfId="0" applyFont="1" applyAlignment="1">
      <alignment horizontal="left" vertical="top"/>
    </xf>
    <xf numFmtId="0" fontId="2" fillId="0" borderId="76" xfId="1" applyBorder="1">
      <alignment vertical="center"/>
    </xf>
    <xf numFmtId="0" fontId="1" fillId="0" borderId="0" xfId="1" applyFont="1">
      <alignment vertical="center"/>
    </xf>
    <xf numFmtId="0" fontId="1" fillId="0" borderId="77" xfId="1" applyFont="1" applyBorder="1" applyAlignment="1">
      <alignment horizontal="right" vertical="center"/>
    </xf>
    <xf numFmtId="0" fontId="2" fillId="0" borderId="0" xfId="1" applyAlignment="1">
      <alignment horizontal="left" vertical="center"/>
    </xf>
    <xf numFmtId="0" fontId="2" fillId="0" borderId="77" xfId="1" applyBorder="1" applyAlignment="1">
      <alignment horizontal="left" vertical="center"/>
    </xf>
    <xf numFmtId="0" fontId="1" fillId="0" borderId="76" xfId="1" applyFont="1" applyBorder="1" applyAlignment="1">
      <alignment horizontal="left" vertical="center"/>
    </xf>
    <xf numFmtId="0" fontId="37" fillId="0" borderId="3" xfId="0" applyFont="1" applyBorder="1" applyAlignment="1" applyProtection="1">
      <alignment horizontal="center" vertical="center" wrapText="1"/>
      <protection locked="0"/>
    </xf>
    <xf numFmtId="0" fontId="37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21" fillId="0" borderId="0" xfId="1" applyFont="1" applyAlignment="1"/>
    <xf numFmtId="0" fontId="25" fillId="0" borderId="0" xfId="1" applyFont="1" applyAlignment="1"/>
    <xf numFmtId="14" fontId="4" fillId="0" borderId="0" xfId="0" applyNumberFormat="1" applyFont="1" applyAlignment="1" applyProtection="1">
      <alignment horizontal="left" vertical="top"/>
      <protection hidden="1"/>
    </xf>
    <xf numFmtId="0" fontId="40" fillId="0" borderId="0" xfId="0" applyFont="1" applyProtection="1">
      <protection hidden="1"/>
    </xf>
    <xf numFmtId="0" fontId="6" fillId="0" borderId="52" xfId="0" applyFont="1" applyBorder="1" applyAlignment="1" applyProtection="1">
      <alignment horizontal="center" vertical="center" wrapText="1"/>
      <protection locked="0"/>
    </xf>
    <xf numFmtId="0" fontId="12" fillId="2" borderId="88" xfId="0" applyFont="1" applyFill="1" applyBorder="1" applyAlignment="1">
      <alignment horizontal="center" vertical="center" wrapText="1"/>
    </xf>
    <xf numFmtId="0" fontId="25" fillId="0" borderId="0" xfId="1" applyFont="1" applyAlignment="1">
      <alignment vertical="top"/>
    </xf>
    <xf numFmtId="0" fontId="12" fillId="2" borderId="91" xfId="0" applyFont="1" applyFill="1" applyBorder="1" applyAlignment="1">
      <alignment horizontal="center" vertical="center" wrapText="1"/>
    </xf>
    <xf numFmtId="0" fontId="9" fillId="0" borderId="0" xfId="0" applyFont="1"/>
    <xf numFmtId="0" fontId="17" fillId="0" borderId="34" xfId="0" applyFont="1" applyBorder="1" applyAlignment="1">
      <alignment vertical="top" wrapText="1"/>
    </xf>
    <xf numFmtId="0" fontId="12" fillId="0" borderId="93" xfId="0" applyFont="1" applyBorder="1" applyAlignment="1">
      <alignment vertical="top" wrapText="1"/>
    </xf>
    <xf numFmtId="0" fontId="16" fillId="0" borderId="0" xfId="0" applyFont="1" applyAlignment="1">
      <alignment vertical="top"/>
    </xf>
    <xf numFmtId="0" fontId="22" fillId="0" borderId="35" xfId="1" applyFont="1" applyBorder="1" applyAlignment="1">
      <alignment horizontal="center" vertical="center"/>
    </xf>
    <xf numFmtId="0" fontId="24" fillId="0" borderId="35" xfId="1" applyFont="1" applyBorder="1" applyAlignment="1" applyProtection="1">
      <alignment horizontal="center" vertical="center"/>
      <protection locked="0"/>
    </xf>
    <xf numFmtId="0" fontId="1" fillId="0" borderId="76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77" xfId="1" applyFont="1" applyBorder="1" applyAlignment="1">
      <alignment horizontal="center" vertical="center"/>
    </xf>
    <xf numFmtId="0" fontId="1" fillId="0" borderId="78" xfId="1" applyFont="1" applyBorder="1" applyAlignment="1">
      <alignment horizontal="right" vertical="center"/>
    </xf>
    <xf numFmtId="0" fontId="1" fillId="0" borderId="79" xfId="1" applyFont="1" applyBorder="1" applyAlignment="1">
      <alignment horizontal="right" vertical="center"/>
    </xf>
    <xf numFmtId="0" fontId="1" fillId="0" borderId="80" xfId="1" applyFont="1" applyBorder="1" applyAlignment="1">
      <alignment horizontal="right" vertical="center"/>
    </xf>
    <xf numFmtId="0" fontId="1" fillId="0" borderId="73" xfId="1" applyFont="1" applyBorder="1" applyAlignment="1">
      <alignment horizontal="center" vertical="center"/>
    </xf>
    <xf numFmtId="0" fontId="1" fillId="0" borderId="74" xfId="1" applyFont="1" applyBorder="1" applyAlignment="1">
      <alignment horizontal="center" vertical="center"/>
    </xf>
    <xf numFmtId="0" fontId="1" fillId="0" borderId="75" xfId="1" applyFont="1" applyBorder="1" applyAlignment="1">
      <alignment horizontal="center" vertical="center"/>
    </xf>
    <xf numFmtId="0" fontId="25" fillId="0" borderId="0" xfId="1" applyFont="1" applyAlignment="1">
      <alignment horizontal="left" vertical="center" wrapText="1"/>
    </xf>
    <xf numFmtId="0" fontId="25" fillId="0" borderId="77" xfId="1" applyFont="1" applyBorder="1" applyAlignment="1">
      <alignment horizontal="left" vertical="center" wrapText="1"/>
    </xf>
    <xf numFmtId="0" fontId="24" fillId="0" borderId="39" xfId="1" applyFont="1" applyBorder="1" applyAlignment="1" applyProtection="1">
      <alignment horizontal="center" vertical="center"/>
      <protection locked="0"/>
    </xf>
    <xf numFmtId="0" fontId="22" fillId="0" borderId="36" xfId="1" applyFont="1" applyBorder="1" applyAlignment="1">
      <alignment horizontal="center" vertical="center"/>
    </xf>
    <xf numFmtId="49" fontId="24" fillId="0" borderId="35" xfId="1" applyNumberFormat="1" applyFont="1" applyBorder="1" applyAlignment="1" applyProtection="1">
      <alignment horizontal="center" vertical="center"/>
      <protection locked="0"/>
    </xf>
    <xf numFmtId="0" fontId="33" fillId="5" borderId="38" xfId="1" applyFont="1" applyFill="1" applyBorder="1" applyAlignment="1">
      <alignment horizontal="center" vertical="center"/>
    </xf>
    <xf numFmtId="0" fontId="22" fillId="5" borderId="35" xfId="1" applyFont="1" applyFill="1" applyBorder="1" applyAlignment="1">
      <alignment horizontal="center" vertical="center"/>
    </xf>
    <xf numFmtId="49" fontId="24" fillId="0" borderId="40" xfId="1" applyNumberFormat="1" applyFont="1" applyBorder="1" applyAlignment="1" applyProtection="1">
      <alignment horizontal="center" vertical="center"/>
      <protection locked="0"/>
    </xf>
    <xf numFmtId="0" fontId="32" fillId="0" borderId="35" xfId="1" applyFont="1" applyBorder="1" applyAlignment="1" applyProtection="1">
      <alignment horizontal="center" vertical="center"/>
      <protection locked="0"/>
    </xf>
    <xf numFmtId="0" fontId="22" fillId="0" borderId="73" xfId="1" applyFont="1" applyBorder="1" applyAlignment="1">
      <alignment horizontal="center" vertical="center"/>
    </xf>
    <xf numFmtId="0" fontId="22" fillId="0" borderId="74" xfId="1" applyFont="1" applyBorder="1" applyAlignment="1">
      <alignment horizontal="center" vertical="center"/>
    </xf>
    <xf numFmtId="0" fontId="22" fillId="0" borderId="75" xfId="1" applyFont="1" applyBorder="1" applyAlignment="1">
      <alignment horizontal="center" vertical="center"/>
    </xf>
    <xf numFmtId="0" fontId="22" fillId="0" borderId="76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77" xfId="1" applyFont="1" applyBorder="1" applyAlignment="1">
      <alignment horizontal="center" vertical="center"/>
    </xf>
    <xf numFmtId="0" fontId="22" fillId="0" borderId="78" xfId="1" applyFont="1" applyBorder="1" applyAlignment="1">
      <alignment horizontal="center" vertical="center"/>
    </xf>
    <xf numFmtId="0" fontId="22" fillId="0" borderId="79" xfId="1" applyFont="1" applyBorder="1" applyAlignment="1">
      <alignment horizontal="center" vertical="center"/>
    </xf>
    <xf numFmtId="0" fontId="22" fillId="0" borderId="80" xfId="1" applyFont="1" applyBorder="1" applyAlignment="1">
      <alignment horizontal="center" vertical="center"/>
    </xf>
    <xf numFmtId="0" fontId="30" fillId="0" borderId="73" xfId="1" applyFont="1" applyBorder="1" applyAlignment="1" applyProtection="1">
      <alignment vertical="top" wrapText="1"/>
      <protection locked="0"/>
    </xf>
    <xf numFmtId="0" fontId="30" fillId="0" borderId="74" xfId="1" applyFont="1" applyBorder="1" applyAlignment="1" applyProtection="1">
      <alignment vertical="top" wrapText="1"/>
      <protection locked="0"/>
    </xf>
    <xf numFmtId="0" fontId="30" fillId="0" borderId="75" xfId="1" applyFont="1" applyBorder="1" applyAlignment="1" applyProtection="1">
      <alignment vertical="top" wrapText="1"/>
      <protection locked="0"/>
    </xf>
    <xf numFmtId="0" fontId="30" fillId="0" borderId="76" xfId="1" applyFont="1" applyBorder="1" applyAlignment="1" applyProtection="1">
      <alignment vertical="top" wrapText="1"/>
      <protection locked="0"/>
    </xf>
    <xf numFmtId="0" fontId="30" fillId="0" borderId="0" xfId="1" applyFont="1" applyAlignment="1" applyProtection="1">
      <alignment vertical="top" wrapText="1"/>
      <protection locked="0"/>
    </xf>
    <xf numFmtId="0" fontId="30" fillId="0" borderId="77" xfId="1" applyFont="1" applyBorder="1" applyAlignment="1" applyProtection="1">
      <alignment vertical="top" wrapText="1"/>
      <protection locked="0"/>
    </xf>
    <xf numFmtId="0" fontId="30" fillId="0" borderId="78" xfId="1" applyFont="1" applyBorder="1" applyAlignment="1" applyProtection="1">
      <alignment vertical="top" wrapText="1"/>
      <protection locked="0"/>
    </xf>
    <xf numFmtId="0" fontId="30" fillId="0" borderId="79" xfId="1" applyFont="1" applyBorder="1" applyAlignment="1" applyProtection="1">
      <alignment vertical="top" wrapText="1"/>
      <protection locked="0"/>
    </xf>
    <xf numFmtId="0" fontId="30" fillId="0" borderId="80" xfId="1" applyFont="1" applyBorder="1" applyAlignment="1" applyProtection="1">
      <alignment vertical="top" wrapText="1"/>
      <protection locked="0"/>
    </xf>
    <xf numFmtId="0" fontId="32" fillId="0" borderId="36" xfId="1" applyFont="1" applyBorder="1" applyAlignment="1" applyProtection="1">
      <alignment horizontal="center" vertical="center"/>
      <protection locked="0"/>
    </xf>
    <xf numFmtId="0" fontId="32" fillId="0" borderId="37" xfId="1" applyFont="1" applyBorder="1" applyAlignment="1" applyProtection="1">
      <alignment horizontal="center" vertical="center"/>
      <protection locked="0"/>
    </xf>
    <xf numFmtId="0" fontId="32" fillId="0" borderId="38" xfId="1" applyFont="1" applyBorder="1" applyAlignment="1" applyProtection="1">
      <alignment horizontal="center" vertical="center"/>
      <protection locked="0"/>
    </xf>
    <xf numFmtId="0" fontId="27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24" fillId="0" borderId="35" xfId="1" applyFont="1" applyBorder="1" applyAlignment="1">
      <alignment horizontal="center" vertical="center"/>
    </xf>
    <xf numFmtId="0" fontId="24" fillId="0" borderId="39" xfId="1" applyFont="1" applyBorder="1" applyAlignment="1">
      <alignment horizontal="center" vertical="center"/>
    </xf>
    <xf numFmtId="0" fontId="26" fillId="0" borderId="82" xfId="1" applyFont="1" applyBorder="1" applyAlignment="1" applyProtection="1">
      <alignment horizontal="center" vertical="center"/>
      <protection locked="0"/>
    </xf>
    <xf numFmtId="0" fontId="21" fillId="0" borderId="0" xfId="1" applyFont="1" applyAlignment="1">
      <alignment horizontal="center" vertical="center"/>
    </xf>
    <xf numFmtId="0" fontId="22" fillId="0" borderId="35" xfId="1" applyFont="1" applyBorder="1" applyAlignment="1">
      <alignment horizontal="center" vertical="center" wrapText="1"/>
    </xf>
    <xf numFmtId="0" fontId="32" fillId="0" borderId="81" xfId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top"/>
      <protection hidden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68" xfId="0" applyFont="1" applyBorder="1" applyAlignment="1" applyProtection="1">
      <alignment horizontal="center" vertical="center" wrapText="1"/>
      <protection locked="0"/>
    </xf>
    <xf numFmtId="0" fontId="4" fillId="0" borderId="69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 applyProtection="1">
      <alignment horizontal="left" vertical="center" wrapText="1"/>
      <protection locked="0"/>
    </xf>
    <xf numFmtId="0" fontId="11" fillId="4" borderId="47" xfId="0" applyFont="1" applyFill="1" applyBorder="1" applyAlignment="1" applyProtection="1">
      <alignment horizontal="left" vertical="center" wrapText="1"/>
      <protection locked="0"/>
    </xf>
    <xf numFmtId="0" fontId="11" fillId="4" borderId="15" xfId="0" applyFont="1" applyFill="1" applyBorder="1" applyAlignment="1" applyProtection="1">
      <alignment horizontal="left" vertical="center" wrapText="1"/>
      <protection locked="0"/>
    </xf>
    <xf numFmtId="0" fontId="11" fillId="4" borderId="48" xfId="0" applyFont="1" applyFill="1" applyBorder="1" applyAlignment="1" applyProtection="1">
      <alignment horizontal="left" vertical="center" wrapText="1"/>
      <protection locked="0"/>
    </xf>
    <xf numFmtId="0" fontId="11" fillId="4" borderId="17" xfId="0" applyFont="1" applyFill="1" applyBorder="1" applyAlignment="1" applyProtection="1">
      <alignment horizontal="left" vertical="center" wrapText="1"/>
      <protection locked="0"/>
    </xf>
    <xf numFmtId="0" fontId="11" fillId="4" borderId="49" xfId="0" applyFont="1" applyFill="1" applyBorder="1" applyAlignment="1" applyProtection="1">
      <alignment horizontal="left" vertical="center" wrapText="1"/>
      <protection locked="0"/>
    </xf>
    <xf numFmtId="0" fontId="10" fillId="2" borderId="2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63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64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4" fillId="0" borderId="55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6" borderId="84" xfId="0" applyFont="1" applyFill="1" applyBorder="1" applyAlignment="1">
      <alignment horizontal="center" vertical="center" wrapText="1"/>
    </xf>
    <xf numFmtId="0" fontId="12" fillId="6" borderId="8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4" fillId="4" borderId="59" xfId="0" applyFont="1" applyFill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37" fillId="0" borderId="30" xfId="0" applyFont="1" applyBorder="1" applyAlignment="1" applyProtection="1">
      <alignment horizontal="center" vertical="center" wrapText="1"/>
      <protection locked="0"/>
    </xf>
    <xf numFmtId="0" fontId="37" fillId="0" borderId="32" xfId="0" applyFont="1" applyBorder="1" applyAlignment="1" applyProtection="1">
      <alignment horizontal="center" vertical="center" wrapText="1"/>
      <protection locked="0"/>
    </xf>
    <xf numFmtId="0" fontId="37" fillId="0" borderId="54" xfId="0" applyFont="1" applyBorder="1" applyAlignment="1" applyProtection="1">
      <alignment horizontal="center" vertical="center" wrapText="1"/>
      <protection locked="0"/>
    </xf>
    <xf numFmtId="0" fontId="37" fillId="0" borderId="62" xfId="0" applyFont="1" applyBorder="1" applyAlignment="1" applyProtection="1">
      <alignment horizontal="center" vertical="center" wrapText="1"/>
      <protection locked="0"/>
    </xf>
    <xf numFmtId="0" fontId="8" fillId="0" borderId="59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7" fillId="0" borderId="56" xfId="0" applyFont="1" applyBorder="1" applyAlignment="1" applyProtection="1">
      <alignment horizontal="center" vertical="center" wrapText="1"/>
      <protection locked="0"/>
    </xf>
    <xf numFmtId="0" fontId="37" fillId="0" borderId="31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60" xfId="0" applyFont="1" applyBorder="1" applyAlignment="1" applyProtection="1">
      <alignment horizontal="center" vertical="center" wrapText="1"/>
      <protection locked="0"/>
    </xf>
    <xf numFmtId="0" fontId="6" fillId="0" borderId="61" xfId="0" applyFont="1" applyBorder="1" applyAlignment="1" applyProtection="1">
      <alignment horizontal="center" vertical="center" wrapText="1"/>
      <protection locked="0"/>
    </xf>
    <xf numFmtId="0" fontId="8" fillId="0" borderId="50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15" fillId="4" borderId="70" xfId="0" applyFont="1" applyFill="1" applyBorder="1" applyAlignment="1">
      <alignment horizontal="center" vertical="center" wrapText="1"/>
    </xf>
    <xf numFmtId="0" fontId="15" fillId="4" borderId="71" xfId="0" applyFont="1" applyFill="1" applyBorder="1" applyAlignment="1">
      <alignment horizontal="center" vertical="center" wrapText="1"/>
    </xf>
    <xf numFmtId="0" fontId="4" fillId="4" borderId="72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6" fillId="0" borderId="86" xfId="0" applyFont="1" applyBorder="1" applyAlignment="1" applyProtection="1">
      <alignment horizontal="center" vertical="center" wrapText="1"/>
      <protection locked="0"/>
    </xf>
    <xf numFmtId="0" fontId="6" fillId="0" borderId="87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92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top"/>
      <protection hidden="1"/>
    </xf>
    <xf numFmtId="0" fontId="16" fillId="0" borderId="0" xfId="0" applyFont="1" applyAlignment="1">
      <alignment horizontal="left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36" fillId="0" borderId="8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top" wrapText="1"/>
    </xf>
    <xf numFmtId="0" fontId="38" fillId="0" borderId="83" xfId="0" applyFont="1" applyBorder="1" applyAlignment="1">
      <alignment horizontal="left" vertical="top" wrapText="1"/>
    </xf>
    <xf numFmtId="0" fontId="12" fillId="0" borderId="35" xfId="0" applyFont="1" applyBorder="1" applyAlignment="1">
      <alignment horizontal="left" vertical="top" wrapText="1"/>
    </xf>
    <xf numFmtId="0" fontId="38" fillId="0" borderId="97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indent="1"/>
    </xf>
    <xf numFmtId="0" fontId="6" fillId="0" borderId="89" xfId="0" applyFont="1" applyBorder="1" applyAlignment="1" applyProtection="1">
      <alignment horizontal="center" vertical="center" wrapText="1"/>
      <protection locked="0"/>
    </xf>
    <xf numFmtId="0" fontId="6" fillId="0" borderId="90" xfId="0" applyFont="1" applyBorder="1" applyAlignment="1" applyProtection="1">
      <alignment horizontal="center" vertical="center" wrapText="1"/>
      <protection locked="0"/>
    </xf>
    <xf numFmtId="0" fontId="4" fillId="0" borderId="94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5" xfId="0" applyFont="1" applyFill="1" applyBorder="1" applyAlignment="1">
      <alignment horizontal="center" vertical="center" wrapText="1"/>
    </xf>
    <xf numFmtId="0" fontId="10" fillId="2" borderId="96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>
      <alignment horizontal="center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wrapText="1"/>
    </xf>
    <xf numFmtId="0" fontId="14" fillId="0" borderId="0" xfId="0" applyFont="1" applyAlignment="1">
      <alignment horizontal="right" indent="1"/>
    </xf>
    <xf numFmtId="0" fontId="17" fillId="0" borderId="0" xfId="0" applyFont="1" applyAlignment="1">
      <alignment horizontal="right" vertical="top" indent="1" shrinkToFit="1"/>
    </xf>
    <xf numFmtId="0" fontId="12" fillId="0" borderId="84" xfId="0" applyFont="1" applyBorder="1" applyAlignment="1">
      <alignment horizontal="left" vertical="top" wrapText="1"/>
    </xf>
    <xf numFmtId="0" fontId="12" fillId="0" borderId="98" xfId="0" applyFont="1" applyBorder="1" applyAlignment="1">
      <alignment horizontal="left" vertical="top" wrapText="1"/>
    </xf>
    <xf numFmtId="0" fontId="12" fillId="0" borderId="85" xfId="0" applyFont="1" applyBorder="1" applyAlignment="1">
      <alignment horizontal="left" vertical="top" wrapText="1"/>
    </xf>
    <xf numFmtId="0" fontId="38" fillId="0" borderId="99" xfId="0" applyFont="1" applyBorder="1" applyAlignment="1" applyProtection="1">
      <alignment horizontal="center" vertical="top" wrapText="1"/>
      <protection locked="0"/>
    </xf>
    <xf numFmtId="0" fontId="38" fillId="0" borderId="60" xfId="0" applyFont="1" applyBorder="1" applyAlignment="1" applyProtection="1">
      <alignment horizontal="center" vertical="top" wrapText="1"/>
      <protection locked="0"/>
    </xf>
    <xf numFmtId="0" fontId="38" fillId="0" borderId="100" xfId="0" applyFont="1" applyBorder="1" applyAlignment="1" applyProtection="1">
      <alignment horizontal="center" vertical="top" wrapText="1"/>
      <protection locked="0"/>
    </xf>
    <xf numFmtId="0" fontId="38" fillId="0" borderId="92" xfId="0" applyFont="1" applyBorder="1" applyAlignment="1" applyProtection="1">
      <alignment horizontal="center" vertical="top" wrapText="1"/>
      <protection locked="0"/>
    </xf>
    <xf numFmtId="0" fontId="38" fillId="0" borderId="83" xfId="0" applyFont="1" applyBorder="1" applyAlignment="1" applyProtection="1">
      <alignment horizontal="center" vertical="top" wrapText="1"/>
      <protection locked="0"/>
    </xf>
    <xf numFmtId="0" fontId="38" fillId="0" borderId="41" xfId="0" applyFont="1" applyBorder="1" applyAlignment="1" applyProtection="1">
      <alignment horizontal="center" vertical="top" wrapText="1"/>
      <protection locked="0"/>
    </xf>
    <xf numFmtId="0" fontId="22" fillId="0" borderId="35" xfId="1" applyFont="1" applyBorder="1" applyAlignment="1">
      <alignment horizontal="center" vertical="center" shrinkToFit="1"/>
    </xf>
    <xf numFmtId="0" fontId="22" fillId="0" borderId="35" xfId="1" applyFont="1" applyBorder="1" applyAlignment="1">
      <alignment horizontal="center" vertical="center" wrapText="1" shrinkToFit="1"/>
    </xf>
    <xf numFmtId="0" fontId="9" fillId="0" borderId="0" xfId="0" applyFont="1" applyAlignment="1">
      <alignment horizontal="right"/>
    </xf>
    <xf numFmtId="0" fontId="17" fillId="0" borderId="79" xfId="0" applyFont="1" applyBorder="1" applyAlignment="1">
      <alignment horizontal="center" vertical="top" wrapText="1"/>
    </xf>
  </cellXfs>
  <cellStyles count="2">
    <cellStyle name="標準" xfId="0" builtinId="0"/>
    <cellStyle name="標準 2" xfId="1" xr:uid="{A589B133-513F-40C3-A4C3-5F0A16747BCE}"/>
  </cellStyles>
  <dxfs count="200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BC730-C705-4456-ACC8-8BC99BB18980}">
  <dimension ref="B1:S26"/>
  <sheetViews>
    <sheetView showGridLines="0" tabSelected="1" view="pageBreakPreview" zoomScaleNormal="100" zoomScaleSheetLayoutView="100" workbookViewId="0">
      <selection activeCell="F9" sqref="F9:K9"/>
    </sheetView>
  </sheetViews>
  <sheetFormatPr defaultColWidth="9.09765625" defaultRowHeight="18" x14ac:dyDescent="0.3"/>
  <cols>
    <col min="1" max="2" width="3" style="12" customWidth="1"/>
    <col min="3" max="4" width="10.09765625" style="12" customWidth="1"/>
    <col min="5" max="5" width="3" style="12" customWidth="1"/>
    <col min="6" max="8" width="10.09765625" style="12" customWidth="1"/>
    <col min="9" max="10" width="5.09765625" style="12" customWidth="1"/>
    <col min="11" max="13" width="10.09765625" style="12" customWidth="1"/>
    <col min="14" max="15" width="5.09765625" style="12" customWidth="1"/>
    <col min="16" max="16" width="10.09765625" style="12" customWidth="1"/>
    <col min="17" max="17" width="6" style="12" customWidth="1"/>
    <col min="18" max="18" width="10.3984375" style="12" customWidth="1"/>
    <col min="19" max="19" width="11" style="12" customWidth="1"/>
    <col min="20" max="16384" width="9.09765625" style="12"/>
  </cols>
  <sheetData>
    <row r="1" spans="2:19" ht="6.5" customHeight="1" x14ac:dyDescent="0.3">
      <c r="B1" s="109" t="s">
        <v>276</v>
      </c>
      <c r="C1" s="109"/>
      <c r="D1" s="109"/>
      <c r="E1" s="109"/>
      <c r="F1" s="109"/>
      <c r="G1" s="109"/>
      <c r="H1" s="109"/>
      <c r="I1" s="109"/>
      <c r="J1" s="109"/>
      <c r="K1" s="109"/>
      <c r="L1" s="110" t="s">
        <v>186</v>
      </c>
      <c r="M1" s="110"/>
      <c r="N1" s="110"/>
      <c r="O1" s="114" t="str">
        <f>IF(F9="","",F9)</f>
        <v/>
      </c>
      <c r="P1" s="114"/>
      <c r="Q1" s="114"/>
      <c r="R1" s="114"/>
      <c r="S1" s="114"/>
    </row>
    <row r="2" spans="2:19" ht="17.75" customHeight="1" x14ac:dyDescent="0.6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110"/>
      <c r="N2" s="110"/>
      <c r="O2" s="11"/>
      <c r="Q2" s="28" t="s">
        <v>222</v>
      </c>
    </row>
    <row r="3" spans="2:19" ht="17.75" customHeight="1" x14ac:dyDescent="0.65">
      <c r="B3" s="13"/>
      <c r="C3" s="13"/>
      <c r="D3" s="13"/>
      <c r="E3" s="13"/>
      <c r="F3" s="13"/>
      <c r="G3" s="13"/>
      <c r="H3" s="13"/>
      <c r="I3" s="13"/>
      <c r="J3" s="13"/>
      <c r="K3" s="13"/>
      <c r="L3" s="11"/>
      <c r="M3" s="11"/>
      <c r="N3" s="11"/>
      <c r="O3" s="11"/>
      <c r="Q3" s="14"/>
    </row>
    <row r="4" spans="2:19" x14ac:dyDescent="0.3">
      <c r="P4" s="15" t="s">
        <v>187</v>
      </c>
      <c r="Q4" s="16"/>
    </row>
    <row r="5" spans="2:19" x14ac:dyDescent="0.3">
      <c r="B5" s="19"/>
      <c r="C5" s="19" t="s">
        <v>233</v>
      </c>
      <c r="D5" s="20"/>
      <c r="E5" s="20"/>
      <c r="F5" s="20"/>
      <c r="G5" s="20"/>
      <c r="H5" s="20"/>
      <c r="I5" s="20"/>
      <c r="J5" s="20"/>
      <c r="K5" s="20"/>
      <c r="L5" s="21" t="s">
        <v>202</v>
      </c>
      <c r="M5" s="19"/>
      <c r="N5" s="19"/>
      <c r="O5" s="19"/>
      <c r="P5" s="111"/>
      <c r="Q5" s="111"/>
      <c r="R5" s="111"/>
      <c r="S5" s="111"/>
    </row>
    <row r="6" spans="2:19" x14ac:dyDescent="0.3">
      <c r="B6" s="22" t="s">
        <v>234</v>
      </c>
      <c r="C6" s="19" t="s">
        <v>188</v>
      </c>
      <c r="D6" s="20"/>
      <c r="E6" s="20"/>
      <c r="F6" s="20"/>
      <c r="G6" s="20"/>
      <c r="H6" s="20"/>
      <c r="I6" s="20"/>
      <c r="J6" s="20"/>
      <c r="K6" s="20"/>
      <c r="L6" s="19" t="s">
        <v>189</v>
      </c>
      <c r="M6" s="19"/>
      <c r="N6" s="19"/>
      <c r="O6" s="19"/>
      <c r="P6" s="111"/>
      <c r="Q6" s="111"/>
      <c r="R6" s="111"/>
      <c r="S6" s="111"/>
    </row>
    <row r="7" spans="2:19" x14ac:dyDescent="0.3">
      <c r="B7" s="20"/>
      <c r="D7" s="20"/>
      <c r="E7" s="20"/>
      <c r="F7" s="20"/>
      <c r="G7" s="20"/>
      <c r="H7" s="20"/>
      <c r="I7" s="20"/>
      <c r="J7" s="20"/>
      <c r="K7" s="20"/>
      <c r="L7" s="19" t="s">
        <v>190</v>
      </c>
      <c r="M7" s="19"/>
      <c r="N7" s="19"/>
      <c r="O7" s="19"/>
      <c r="P7" s="112"/>
      <c r="Q7" s="112"/>
      <c r="R7" s="112"/>
      <c r="S7" s="112"/>
    </row>
    <row r="8" spans="2:19" ht="14" customHeight="1" x14ac:dyDescent="0.3">
      <c r="B8" s="115" t="s">
        <v>225</v>
      </c>
      <c r="C8" s="68"/>
      <c r="D8" s="68"/>
      <c r="E8" s="68"/>
      <c r="F8" s="116"/>
      <c r="G8" s="116"/>
      <c r="H8" s="116"/>
      <c r="I8" s="116"/>
      <c r="J8" s="116"/>
      <c r="K8" s="116"/>
      <c r="L8" s="240" t="s">
        <v>226</v>
      </c>
      <c r="M8" s="239"/>
      <c r="N8" s="116"/>
      <c r="O8" s="116"/>
      <c r="P8" s="116"/>
      <c r="Q8" s="116"/>
      <c r="R8" s="116"/>
      <c r="S8" s="116"/>
    </row>
    <row r="9" spans="2:19" ht="22.25" customHeight="1" x14ac:dyDescent="0.3">
      <c r="B9" s="68"/>
      <c r="C9" s="68"/>
      <c r="D9" s="68"/>
      <c r="E9" s="68"/>
      <c r="F9" s="113"/>
      <c r="G9" s="113"/>
      <c r="H9" s="113"/>
      <c r="I9" s="113"/>
      <c r="J9" s="113"/>
      <c r="K9" s="113"/>
      <c r="L9" s="239"/>
      <c r="M9" s="239"/>
      <c r="N9" s="113"/>
      <c r="O9" s="113"/>
      <c r="P9" s="113"/>
      <c r="Q9" s="113"/>
      <c r="R9" s="113"/>
      <c r="S9" s="113"/>
    </row>
    <row r="10" spans="2:19" ht="14" customHeight="1" x14ac:dyDescent="0.3">
      <c r="B10" s="88" t="s">
        <v>191</v>
      </c>
      <c r="C10" s="89"/>
      <c r="D10" s="89"/>
      <c r="E10" s="90"/>
      <c r="F10" s="97" t="s">
        <v>216</v>
      </c>
      <c r="G10" s="98"/>
      <c r="H10" s="98"/>
      <c r="I10" s="98"/>
      <c r="J10" s="98"/>
      <c r="K10" s="99"/>
      <c r="L10" s="88" t="s">
        <v>192</v>
      </c>
      <c r="M10" s="90"/>
      <c r="N10" s="97" t="s">
        <v>216</v>
      </c>
      <c r="O10" s="98"/>
      <c r="P10" s="98"/>
      <c r="Q10" s="98"/>
      <c r="R10" s="98"/>
      <c r="S10" s="99"/>
    </row>
    <row r="11" spans="2:19" ht="17" customHeight="1" x14ac:dyDescent="0.3">
      <c r="B11" s="91"/>
      <c r="C11" s="92"/>
      <c r="D11" s="92"/>
      <c r="E11" s="93"/>
      <c r="F11" s="100"/>
      <c r="G11" s="101"/>
      <c r="H11" s="101"/>
      <c r="I11" s="101"/>
      <c r="J11" s="101"/>
      <c r="K11" s="102"/>
      <c r="L11" s="91"/>
      <c r="M11" s="93"/>
      <c r="N11" s="100"/>
      <c r="O11" s="101"/>
      <c r="P11" s="101"/>
      <c r="Q11" s="101"/>
      <c r="R11" s="101"/>
      <c r="S11" s="102"/>
    </row>
    <row r="12" spans="2:19" ht="17" customHeight="1" x14ac:dyDescent="0.3">
      <c r="B12" s="94"/>
      <c r="C12" s="95"/>
      <c r="D12" s="95"/>
      <c r="E12" s="96"/>
      <c r="F12" s="103"/>
      <c r="G12" s="104"/>
      <c r="H12" s="104"/>
      <c r="I12" s="104"/>
      <c r="J12" s="104"/>
      <c r="K12" s="105"/>
      <c r="L12" s="94"/>
      <c r="M12" s="96"/>
      <c r="N12" s="103"/>
      <c r="O12" s="104"/>
      <c r="P12" s="104"/>
      <c r="Q12" s="104"/>
      <c r="R12" s="104"/>
      <c r="S12" s="105"/>
    </row>
    <row r="13" spans="2:19" ht="19.25" customHeight="1" x14ac:dyDescent="0.3">
      <c r="B13" s="68" t="s">
        <v>193</v>
      </c>
      <c r="C13" s="68"/>
      <c r="D13" s="68"/>
      <c r="E13" s="68"/>
      <c r="F13" s="87"/>
      <c r="G13" s="87"/>
      <c r="H13" s="23" t="s">
        <v>194</v>
      </c>
      <c r="I13" s="106"/>
      <c r="J13" s="107"/>
      <c r="K13" s="108"/>
      <c r="L13" s="68" t="s">
        <v>193</v>
      </c>
      <c r="M13" s="68"/>
      <c r="N13" s="87"/>
      <c r="O13" s="87"/>
      <c r="P13" s="87"/>
      <c r="Q13" s="23" t="s">
        <v>194</v>
      </c>
      <c r="R13" s="87"/>
      <c r="S13" s="87"/>
    </row>
    <row r="14" spans="2:19" ht="20.75" customHeight="1" x14ac:dyDescent="0.3">
      <c r="B14" s="68" t="s">
        <v>195</v>
      </c>
      <c r="C14" s="68"/>
      <c r="D14" s="68"/>
      <c r="E14" s="68"/>
      <c r="F14" s="81"/>
      <c r="G14" s="81"/>
      <c r="H14" s="81"/>
      <c r="I14" s="81"/>
      <c r="J14" s="81"/>
      <c r="K14" s="81"/>
      <c r="L14" s="68" t="s">
        <v>195</v>
      </c>
      <c r="M14" s="68"/>
      <c r="N14" s="81"/>
      <c r="O14" s="81"/>
      <c r="P14" s="81"/>
      <c r="Q14" s="81"/>
      <c r="R14" s="81"/>
      <c r="S14" s="81"/>
    </row>
    <row r="15" spans="2:19" ht="20.75" customHeight="1" x14ac:dyDescent="0.3">
      <c r="B15" s="68" t="s">
        <v>196</v>
      </c>
      <c r="C15" s="68"/>
      <c r="D15" s="68"/>
      <c r="E15" s="82"/>
      <c r="F15" s="83"/>
      <c r="G15" s="83"/>
      <c r="H15" s="83"/>
      <c r="I15" s="83"/>
      <c r="J15" s="83"/>
      <c r="K15" s="83"/>
      <c r="L15" s="84" t="s">
        <v>197</v>
      </c>
      <c r="M15" s="85"/>
      <c r="N15" s="85"/>
      <c r="O15" s="85"/>
      <c r="P15" s="85"/>
      <c r="Q15" s="85"/>
      <c r="R15" s="85"/>
      <c r="S15" s="85"/>
    </row>
    <row r="16" spans="2:19" ht="20.75" customHeight="1" x14ac:dyDescent="0.3">
      <c r="B16" s="68" t="s">
        <v>198</v>
      </c>
      <c r="C16" s="68"/>
      <c r="D16" s="68"/>
      <c r="E16" s="68"/>
      <c r="F16" s="86"/>
      <c r="G16" s="86"/>
      <c r="H16" s="86"/>
      <c r="I16" s="86"/>
      <c r="J16" s="86"/>
      <c r="K16" s="86"/>
      <c r="L16" s="85"/>
      <c r="M16" s="85"/>
      <c r="N16" s="85"/>
      <c r="O16" s="85"/>
      <c r="P16" s="85"/>
      <c r="Q16" s="85"/>
      <c r="R16" s="85"/>
      <c r="S16" s="85"/>
    </row>
    <row r="17" spans="2:19" ht="20.75" customHeight="1" x14ac:dyDescent="0.3">
      <c r="B17" s="68" t="s">
        <v>199</v>
      </c>
      <c r="C17" s="68"/>
      <c r="D17" s="68"/>
      <c r="E17" s="68"/>
      <c r="F17" s="69"/>
      <c r="G17" s="69"/>
      <c r="H17" s="69"/>
      <c r="I17" s="69"/>
      <c r="J17" s="69"/>
      <c r="K17" s="69"/>
      <c r="L17" s="17"/>
      <c r="M17" s="17"/>
    </row>
    <row r="18" spans="2:19" ht="11" customHeight="1" x14ac:dyDescent="0.3"/>
    <row r="19" spans="2:19" x14ac:dyDescent="0.3">
      <c r="B19" s="18" t="s">
        <v>200</v>
      </c>
      <c r="C19" s="18" t="s">
        <v>221</v>
      </c>
    </row>
    <row r="20" spans="2:19" x14ac:dyDescent="0.3">
      <c r="B20" s="18" t="s">
        <v>200</v>
      </c>
      <c r="C20" s="18" t="s">
        <v>273</v>
      </c>
    </row>
    <row r="21" spans="2:19" x14ac:dyDescent="0.3">
      <c r="B21" s="18" t="s">
        <v>200</v>
      </c>
      <c r="C21" s="18" t="s">
        <v>201</v>
      </c>
    </row>
    <row r="22" spans="2:19" x14ac:dyDescent="0.3">
      <c r="B22" s="18" t="s">
        <v>200</v>
      </c>
      <c r="C22" s="18" t="s">
        <v>272</v>
      </c>
      <c r="M22" s="76" t="s">
        <v>227</v>
      </c>
      <c r="N22" s="77"/>
      <c r="O22" s="77"/>
      <c r="P22" s="77"/>
      <c r="Q22" s="77"/>
      <c r="R22" s="77"/>
      <c r="S22" s="78"/>
    </row>
    <row r="23" spans="2:19" ht="31.5" customHeight="1" x14ac:dyDescent="0.3">
      <c r="B23" s="62" t="s">
        <v>200</v>
      </c>
      <c r="C23" s="79" t="s">
        <v>280</v>
      </c>
      <c r="D23" s="79"/>
      <c r="E23" s="79"/>
      <c r="F23" s="79"/>
      <c r="G23" s="79"/>
      <c r="H23" s="79"/>
      <c r="I23" s="79"/>
      <c r="J23" s="79"/>
      <c r="K23" s="79"/>
      <c r="L23" s="80"/>
      <c r="M23" s="51" t="s">
        <v>232</v>
      </c>
      <c r="N23" s="49"/>
      <c r="O23" s="49"/>
      <c r="P23" s="49"/>
      <c r="Q23" s="49"/>
      <c r="R23" s="49"/>
      <c r="S23" s="50"/>
    </row>
    <row r="24" spans="2:19" x14ac:dyDescent="0.3">
      <c r="B24" s="18" t="s">
        <v>200</v>
      </c>
      <c r="C24" s="18" t="s">
        <v>235</v>
      </c>
      <c r="M24" s="46"/>
      <c r="O24" s="47"/>
      <c r="P24" s="47"/>
      <c r="Q24" s="47"/>
      <c r="R24" s="47"/>
      <c r="S24" s="48" t="s">
        <v>229</v>
      </c>
    </row>
    <row r="25" spans="2:19" x14ac:dyDescent="0.3">
      <c r="B25" s="18" t="s">
        <v>200</v>
      </c>
      <c r="C25" s="18" t="s">
        <v>274</v>
      </c>
      <c r="M25" s="70" t="s">
        <v>231</v>
      </c>
      <c r="N25" s="71"/>
      <c r="O25" s="71"/>
      <c r="P25" s="71"/>
      <c r="Q25" s="71"/>
      <c r="R25" s="71"/>
      <c r="S25" s="72"/>
    </row>
    <row r="26" spans="2:19" x14ac:dyDescent="0.55000000000000004">
      <c r="B26" s="56" t="s">
        <v>228</v>
      </c>
      <c r="C26" s="57"/>
      <c r="D26" s="56"/>
      <c r="E26" s="56"/>
      <c r="F26" s="56"/>
      <c r="G26" s="56"/>
      <c r="H26" s="56"/>
      <c r="I26" s="56"/>
      <c r="J26" s="18"/>
      <c r="K26" s="18"/>
      <c r="L26" s="18"/>
      <c r="M26" s="73" t="s">
        <v>230</v>
      </c>
      <c r="N26" s="74"/>
      <c r="O26" s="74"/>
      <c r="P26" s="74"/>
      <c r="Q26" s="74"/>
      <c r="R26" s="74"/>
      <c r="S26" s="75"/>
    </row>
  </sheetData>
  <sheetProtection algorithmName="SHA-512" hashValue="evf6pCyGiHAWQPTpD/zRKDzeAtEhmQEXrecrkiHJC9Joq4KJ5VxrFiiJmKhFT5Kv3osk/8DRu0KA+/y3Cr0Z0g==" saltValue="fqdOB3gJRAsIdfgF1YDUjA==" spinCount="100000" sheet="1" selectLockedCells="1"/>
  <mergeCells count="35">
    <mergeCell ref="B1:K2"/>
    <mergeCell ref="L1:N2"/>
    <mergeCell ref="P5:S7"/>
    <mergeCell ref="F9:K9"/>
    <mergeCell ref="N9:S9"/>
    <mergeCell ref="O1:S1"/>
    <mergeCell ref="B8:E9"/>
    <mergeCell ref="F8:K8"/>
    <mergeCell ref="L8:M9"/>
    <mergeCell ref="N8:S8"/>
    <mergeCell ref="R13:S13"/>
    <mergeCell ref="B10:E12"/>
    <mergeCell ref="L10:M12"/>
    <mergeCell ref="F10:K12"/>
    <mergeCell ref="N10:S12"/>
    <mergeCell ref="B13:E13"/>
    <mergeCell ref="F13:G13"/>
    <mergeCell ref="I13:K13"/>
    <mergeCell ref="L13:M13"/>
    <mergeCell ref="N13:P13"/>
    <mergeCell ref="B14:E14"/>
    <mergeCell ref="F14:K14"/>
    <mergeCell ref="L14:M14"/>
    <mergeCell ref="N14:S14"/>
    <mergeCell ref="B15:E15"/>
    <mergeCell ref="F15:K15"/>
    <mergeCell ref="L15:S16"/>
    <mergeCell ref="B16:E16"/>
    <mergeCell ref="F16:K16"/>
    <mergeCell ref="B17:E17"/>
    <mergeCell ref="F17:K17"/>
    <mergeCell ref="M25:S25"/>
    <mergeCell ref="M26:S26"/>
    <mergeCell ref="M22:S22"/>
    <mergeCell ref="C23:L23"/>
  </mergeCells>
  <phoneticPr fontId="3"/>
  <dataValidations disablePrompts="1" count="1">
    <dataValidation type="list" allowBlank="1" showInputMessage="1" showErrorMessage="1" prompt="①事業所_x000a_②支店名（営業所名）_x000a_のどちらかを選択してください。" sqref="F17:K17" xr:uid="{9E15F0FE-229F-46E7-B9AA-DF46C1F143D1}">
      <formula1>"①事業所,②支店（営業所）"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4FDB2-E7D0-4807-B791-C87123E86F4C}">
  <sheetPr>
    <tabColor rgb="FFFFFF00"/>
    <pageSetUpPr fitToPage="1"/>
  </sheetPr>
  <dimension ref="A1:XFC1048575"/>
  <sheetViews>
    <sheetView showGridLines="0" view="pageBreakPreview" zoomScale="90" zoomScaleNormal="100" zoomScaleSheetLayoutView="90" workbookViewId="0">
      <selection activeCell="B9" sqref="B9:B12"/>
    </sheetView>
  </sheetViews>
  <sheetFormatPr defaultColWidth="0.796875" defaultRowHeight="16.5" zeroHeight="1" x14ac:dyDescent="0.3"/>
  <cols>
    <col min="1" max="1" width="10.3984375" style="4" customWidth="1"/>
    <col min="2" max="2" width="14.69921875" style="4" customWidth="1"/>
    <col min="3" max="3" width="23" style="4" customWidth="1"/>
    <col min="4" max="4" width="5.09765625" style="4" customWidth="1"/>
    <col min="5" max="6" width="8.09765625" style="4" customWidth="1"/>
    <col min="7" max="7" width="2.3984375" style="4" customWidth="1"/>
    <col min="8" max="8" width="30.3984375" style="4" customWidth="1"/>
    <col min="9" max="10" width="9.3984375" style="4" customWidth="1"/>
    <col min="11" max="11" width="10.3984375" style="4" customWidth="1"/>
    <col min="12" max="13" width="9.3984375" style="4" customWidth="1"/>
    <col min="14" max="14" width="10.3984375" style="4" customWidth="1"/>
    <col min="15" max="15" width="14.3984375" style="4" customWidth="1"/>
    <col min="16" max="16" width="10.3984375" style="4" customWidth="1"/>
    <col min="17" max="19" width="8.69921875" style="4" customWidth="1"/>
    <col min="20" max="20" width="10.3984375" style="4" hidden="1" customWidth="1"/>
    <col min="21" max="21" width="20.3984375" style="4" hidden="1" customWidth="1"/>
    <col min="22" max="22" width="1.3984375" style="4" customWidth="1"/>
    <col min="23" max="23" width="5.3984375" style="4" customWidth="1"/>
    <col min="24" max="24" width="10.796875" style="4" hidden="1" customWidth="1"/>
    <col min="25" max="25" width="9.3984375" style="4" hidden="1" customWidth="1"/>
    <col min="26" max="27" width="5.09765625" style="4" hidden="1" customWidth="1"/>
    <col min="28" max="28" width="7" style="4" hidden="1" customWidth="1"/>
    <col min="29" max="29" width="5.09765625" style="4" hidden="1" customWidth="1"/>
    <col min="30" max="30" width="10.796875" style="4" hidden="1" customWidth="1"/>
    <col min="31" max="31" width="3" style="4" hidden="1" customWidth="1"/>
    <col min="32" max="32" width="10.796875" style="4" hidden="1" customWidth="1"/>
    <col min="33" max="33" width="15" style="4" hidden="1" customWidth="1"/>
    <col min="34" max="34" width="14.3984375" style="4" hidden="1" customWidth="1"/>
    <col min="35" max="35" width="17.3984375" style="4" hidden="1" customWidth="1"/>
    <col min="36" max="38" width="10.3984375" style="4" hidden="1" customWidth="1"/>
    <col min="39" max="39" width="10.796875" style="4" hidden="1" customWidth="1"/>
    <col min="40" max="40" width="22.796875" style="4" hidden="1" customWidth="1"/>
    <col min="41" max="41" width="23.09765625" style="4" hidden="1" customWidth="1"/>
    <col min="42" max="42" width="15.3984375" style="4" hidden="1" customWidth="1"/>
    <col min="43" max="43" width="10.3984375" style="4" hidden="1" customWidth="1"/>
    <col min="44" max="44" width="18.09765625" style="4" hidden="1" customWidth="1"/>
    <col min="45" max="46" width="11" style="4" hidden="1" customWidth="1"/>
    <col min="47" max="47" width="3.09765625" style="4" hidden="1" customWidth="1"/>
    <col min="48" max="48" width="1.3984375" style="4" hidden="1" customWidth="1"/>
    <col min="49" max="50" width="13.3984375" style="4" hidden="1" customWidth="1"/>
    <col min="51" max="51" width="8.3984375" style="4" hidden="1" customWidth="1"/>
    <col min="52" max="52" width="11" style="4" hidden="1" customWidth="1"/>
    <col min="53" max="54" width="9.3984375" style="4" hidden="1" customWidth="1"/>
    <col min="55" max="55" width="8.796875" style="4" hidden="1" customWidth="1"/>
    <col min="56" max="57" width="11.3984375" style="4" hidden="1" customWidth="1"/>
    <col min="58" max="59" width="8.796875" style="4" hidden="1" customWidth="1"/>
    <col min="60" max="79" width="2.3984375" style="4" hidden="1" customWidth="1"/>
    <col min="80" max="80" width="5.09765625" style="4" customWidth="1"/>
    <col min="81" max="16383" width="0" style="4" hidden="1" customWidth="1"/>
    <col min="16384" max="16384" width="2.3984375" style="4" hidden="1" customWidth="1"/>
  </cols>
  <sheetData>
    <row r="1" spans="1:49" ht="17.25" customHeight="1" x14ac:dyDescent="0.3">
      <c r="Q1" s="203" t="str">
        <f>IF(生活習慣病予防健診申込書①!O1="","",生活習慣病予防健診申込書①!O1)</f>
        <v/>
      </c>
      <c r="R1" s="203"/>
      <c r="S1" s="203"/>
      <c r="T1" s="203"/>
      <c r="U1" s="203"/>
      <c r="Y1" s="4" t="s">
        <v>237</v>
      </c>
      <c r="Z1" s="58">
        <f ca="1">TODAY()</f>
        <v>45719</v>
      </c>
      <c r="AW1" s="4" t="s">
        <v>262</v>
      </c>
    </row>
    <row r="2" spans="1:49" s="1" customFormat="1" ht="30" customHeight="1" x14ac:dyDescent="0.8">
      <c r="A2" s="204" t="s">
        <v>277</v>
      </c>
      <c r="B2" s="204"/>
      <c r="C2" s="204"/>
      <c r="D2" s="204"/>
      <c r="E2" s="204"/>
      <c r="F2" s="204"/>
      <c r="G2" s="204"/>
      <c r="H2" s="204"/>
      <c r="I2" s="204"/>
      <c r="J2" s="45"/>
      <c r="M2" s="205"/>
      <c r="N2" s="205"/>
      <c r="O2" s="205"/>
      <c r="P2" s="37"/>
      <c r="Q2" s="241" t="s">
        <v>281</v>
      </c>
      <c r="R2" s="241"/>
      <c r="S2" s="241"/>
      <c r="T2" s="241"/>
      <c r="U2" s="3" t="s">
        <v>223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 t="s">
        <v>206</v>
      </c>
      <c r="AO2" s="4"/>
      <c r="AP2" s="4"/>
      <c r="AQ2" s="4"/>
      <c r="AR2" s="4"/>
      <c r="AS2" s="4"/>
      <c r="AT2" s="4"/>
    </row>
    <row r="3" spans="1:49" s="1" customFormat="1" ht="30" customHeight="1" x14ac:dyDescent="0.8">
      <c r="A3" s="204" t="s">
        <v>208</v>
      </c>
      <c r="B3" s="204"/>
      <c r="C3" s="204"/>
      <c r="D3" s="204"/>
      <c r="E3" s="204"/>
      <c r="F3" s="204"/>
      <c r="G3" s="204"/>
      <c r="H3" s="204"/>
      <c r="I3" s="204"/>
      <c r="J3" s="214" t="s">
        <v>180</v>
      </c>
      <c r="K3" s="214"/>
      <c r="L3" s="214"/>
      <c r="M3" s="214"/>
      <c r="N3" s="214"/>
      <c r="O3" s="214"/>
      <c r="P3" s="214"/>
      <c r="Q3" s="214"/>
      <c r="R3" s="214"/>
      <c r="S3" s="214"/>
      <c r="T3" s="64"/>
      <c r="U3" s="6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32" t="s">
        <v>213</v>
      </c>
      <c r="AO3" s="32"/>
      <c r="AP3" s="32"/>
      <c r="AQ3" s="4"/>
      <c r="AR3" s="4" t="s">
        <v>214</v>
      </c>
      <c r="AS3" s="4">
        <f>P9</f>
        <v>0</v>
      </c>
      <c r="AT3" s="4">
        <f>P15</f>
        <v>0</v>
      </c>
      <c r="AU3" s="1">
        <f>P21</f>
        <v>0</v>
      </c>
      <c r="AV3" s="1">
        <f>P27</f>
        <v>0</v>
      </c>
    </row>
    <row r="4" spans="1:49" s="1" customFormat="1" ht="28.5" customHeight="1" x14ac:dyDescent="0.3">
      <c r="A4" s="208" t="s">
        <v>220</v>
      </c>
      <c r="B4" s="208"/>
      <c r="C4" s="208"/>
      <c r="D4" s="208"/>
      <c r="E4" s="208"/>
      <c r="F4" s="208"/>
      <c r="G4" s="208"/>
      <c r="H4" s="208"/>
      <c r="I4" s="213" t="s">
        <v>265</v>
      </c>
      <c r="J4" s="213"/>
      <c r="K4" s="213"/>
      <c r="L4" s="213"/>
      <c r="M4" s="213"/>
      <c r="N4" s="213"/>
      <c r="O4" s="213"/>
      <c r="P4" s="213"/>
      <c r="Q4" s="242" t="s">
        <v>183</v>
      </c>
      <c r="R4" s="242"/>
      <c r="S4" s="242"/>
      <c r="V4" s="5"/>
      <c r="W4" s="4"/>
      <c r="X4" s="4"/>
      <c r="Y4" s="4"/>
      <c r="Z4" s="117" t="s">
        <v>174</v>
      </c>
      <c r="AA4" s="117"/>
      <c r="AB4" s="4" t="s">
        <v>114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32" t="s">
        <v>212</v>
      </c>
      <c r="AO4" s="32" t="s">
        <v>212</v>
      </c>
      <c r="AP4" s="32"/>
      <c r="AQ4" s="4"/>
      <c r="AR4" s="4" t="s">
        <v>130</v>
      </c>
      <c r="AS4" s="4">
        <f>P10</f>
        <v>0</v>
      </c>
      <c r="AT4" s="4">
        <f>P16</f>
        <v>0</v>
      </c>
      <c r="AU4" s="1">
        <f>P22</f>
        <v>0</v>
      </c>
      <c r="AV4" s="1">
        <f>P28</f>
        <v>0</v>
      </c>
    </row>
    <row r="5" spans="1:49" s="1" customFormat="1" ht="30.75" customHeight="1" x14ac:dyDescent="0.3">
      <c r="A5" s="206" t="s">
        <v>0</v>
      </c>
      <c r="B5" s="206"/>
      <c r="C5" s="206"/>
      <c r="D5" s="206"/>
      <c r="E5" s="206"/>
      <c r="F5" s="206"/>
      <c r="G5" s="206"/>
      <c r="H5" s="206"/>
      <c r="I5" s="209" t="s">
        <v>266</v>
      </c>
      <c r="J5" s="209"/>
      <c r="K5" s="209"/>
      <c r="L5" s="209"/>
      <c r="M5" s="209"/>
      <c r="N5" s="209"/>
      <c r="O5" s="209"/>
      <c r="P5" s="209"/>
      <c r="Q5" s="211" t="s">
        <v>207</v>
      </c>
      <c r="R5" s="211"/>
      <c r="S5" s="211"/>
      <c r="T5" s="66" t="s">
        <v>207</v>
      </c>
      <c r="U5" s="10"/>
      <c r="V5" s="4"/>
      <c r="W5" s="4"/>
      <c r="X5" s="4"/>
      <c r="Y5" s="4"/>
      <c r="Z5" s="4" t="s">
        <v>3</v>
      </c>
      <c r="AA5" s="4" t="s">
        <v>4</v>
      </c>
      <c r="AB5" s="4" t="s">
        <v>81</v>
      </c>
      <c r="AC5" s="4" t="s">
        <v>68</v>
      </c>
      <c r="AD5" s="4"/>
      <c r="AE5" s="4"/>
      <c r="AF5" s="4"/>
      <c r="AG5" s="4"/>
      <c r="AH5" s="4"/>
      <c r="AI5" s="4"/>
      <c r="AJ5" s="4"/>
      <c r="AK5" s="4"/>
      <c r="AL5" s="4" t="s">
        <v>236</v>
      </c>
      <c r="AM5" s="4" t="s">
        <v>238</v>
      </c>
      <c r="AN5" s="32" t="s">
        <v>209</v>
      </c>
      <c r="AO5" s="32" t="s">
        <v>209</v>
      </c>
      <c r="AP5" s="32" t="s">
        <v>185</v>
      </c>
      <c r="AQ5" s="4"/>
      <c r="AR5" s="4" t="s">
        <v>131</v>
      </c>
      <c r="AS5" s="4">
        <f>P11</f>
        <v>0</v>
      </c>
      <c r="AT5" s="4">
        <f>P17</f>
        <v>0</v>
      </c>
      <c r="AU5" s="1">
        <f>P23</f>
        <v>0</v>
      </c>
      <c r="AV5" s="1">
        <f>P29</f>
        <v>0</v>
      </c>
    </row>
    <row r="6" spans="1:49" s="1" customFormat="1" ht="51" customHeight="1" thickBot="1" x14ac:dyDescent="0.55000000000000004">
      <c r="A6" s="207" t="s">
        <v>279</v>
      </c>
      <c r="B6" s="207"/>
      <c r="C6" s="207"/>
      <c r="D6" s="207"/>
      <c r="E6" s="207"/>
      <c r="F6" s="207"/>
      <c r="G6" s="207"/>
      <c r="H6" s="207"/>
      <c r="I6" s="210"/>
      <c r="J6" s="210"/>
      <c r="K6" s="210"/>
      <c r="L6" s="210"/>
      <c r="M6" s="210"/>
      <c r="N6" s="210"/>
      <c r="O6" s="210"/>
      <c r="P6" s="210"/>
      <c r="Q6" s="212"/>
      <c r="R6" s="212"/>
      <c r="S6" s="212"/>
      <c r="T6" s="217"/>
      <c r="U6" s="218"/>
      <c r="V6" s="4"/>
      <c r="W6" s="4"/>
      <c r="X6" s="4"/>
      <c r="Y6" s="4"/>
      <c r="Z6" s="4" t="s">
        <v>67</v>
      </c>
      <c r="AA6" s="4" t="s">
        <v>184</v>
      </c>
      <c r="AB6" s="4" t="s">
        <v>72</v>
      </c>
      <c r="AC6" s="4" t="s">
        <v>82</v>
      </c>
      <c r="AD6" s="4"/>
      <c r="AE6" s="4" t="s">
        <v>115</v>
      </c>
      <c r="AF6" s="4" t="s">
        <v>173</v>
      </c>
      <c r="AG6" s="4" t="str">
        <f>E9&amp;F9&amp;E11&amp;F11</f>
        <v/>
      </c>
      <c r="AH6" s="6" t="s">
        <v>176</v>
      </c>
      <c r="AI6" s="7" t="e">
        <f>DATEVALUE(AG6)</f>
        <v>#VALUE!</v>
      </c>
      <c r="AJ6" s="4" t="s">
        <v>185</v>
      </c>
      <c r="AK6" s="4"/>
      <c r="AL6" s="4" t="e">
        <f ca="1">DATEDIF(AI6,$Z$1,"Y")</f>
        <v>#VALUE!</v>
      </c>
      <c r="AM6" s="4" t="str">
        <f>IF(COUNTIF(BF23:BF63,"〇"),"OK","NG")</f>
        <v>NG</v>
      </c>
      <c r="AN6" s="32" t="s">
        <v>210</v>
      </c>
      <c r="AO6" s="32" t="s">
        <v>210</v>
      </c>
      <c r="AP6" s="32"/>
      <c r="AQ6" s="4"/>
      <c r="AR6" s="4"/>
      <c r="AS6" s="4"/>
      <c r="AT6" s="4"/>
    </row>
    <row r="7" spans="1:49" s="1" customFormat="1" ht="30" customHeight="1" x14ac:dyDescent="0.3">
      <c r="A7" s="178" t="s">
        <v>122</v>
      </c>
      <c r="B7" s="180" t="s">
        <v>278</v>
      </c>
      <c r="C7" s="40" t="s">
        <v>217</v>
      </c>
      <c r="D7" s="180" t="s">
        <v>123</v>
      </c>
      <c r="E7" s="182" t="s">
        <v>124</v>
      </c>
      <c r="F7" s="183"/>
      <c r="G7" s="182" t="s">
        <v>125</v>
      </c>
      <c r="H7" s="183"/>
      <c r="I7" s="168" t="s">
        <v>179</v>
      </c>
      <c r="J7" s="169"/>
      <c r="K7" s="169"/>
      <c r="L7" s="169"/>
      <c r="M7" s="169"/>
      <c r="N7" s="170"/>
      <c r="O7" s="125" t="s">
        <v>263</v>
      </c>
      <c r="P7" s="126"/>
      <c r="Q7" s="219" t="s">
        <v>114</v>
      </c>
      <c r="R7" s="220" t="s">
        <v>117</v>
      </c>
      <c r="S7" s="221" t="s">
        <v>118</v>
      </c>
      <c r="T7" s="122" t="s">
        <v>126</v>
      </c>
      <c r="U7" s="124"/>
      <c r="V7" s="4"/>
      <c r="W7" s="4"/>
      <c r="X7" s="4"/>
      <c r="Y7" s="4"/>
      <c r="Z7" s="4" t="s">
        <v>66</v>
      </c>
      <c r="AA7" s="4" t="s">
        <v>5</v>
      </c>
      <c r="AB7" s="4" t="s">
        <v>73</v>
      </c>
      <c r="AC7" s="4" t="s">
        <v>83</v>
      </c>
      <c r="AD7" s="4"/>
      <c r="AE7" s="4"/>
      <c r="AF7" s="4" t="s">
        <v>132</v>
      </c>
      <c r="AG7" s="4" t="str">
        <f>IF(AND(AG8="年齢OK",D9="女"),"受診OK","受診NG")</f>
        <v>受診NG</v>
      </c>
      <c r="AH7" s="6"/>
      <c r="AI7" s="7"/>
      <c r="AJ7" s="4" t="s">
        <v>175</v>
      </c>
      <c r="AK7" s="4" t="str">
        <f>IF(AND(AK8="年齢OK",D9="女"),"受診OK","受診NG")</f>
        <v>受診NG</v>
      </c>
      <c r="AL7" s="4"/>
      <c r="AM7" s="4"/>
      <c r="AN7" s="4" t="s">
        <v>206</v>
      </c>
      <c r="AO7" s="4" t="str">
        <f>IF(COUNTIF(AY23:AY29,"〇"),"受診OK","受診NG")</f>
        <v>受診NG</v>
      </c>
      <c r="AP7" s="4"/>
      <c r="AQ7" s="4"/>
      <c r="AR7" s="4"/>
      <c r="AS7" s="4"/>
      <c r="AT7" s="4"/>
    </row>
    <row r="8" spans="1:49" s="1" customFormat="1" ht="15.5" customHeight="1" thickBot="1" x14ac:dyDescent="0.35">
      <c r="A8" s="179"/>
      <c r="B8" s="181"/>
      <c r="C8" s="41" t="s">
        <v>218</v>
      </c>
      <c r="D8" s="181"/>
      <c r="E8" s="38" t="s">
        <v>119</v>
      </c>
      <c r="F8" s="38" t="s">
        <v>120</v>
      </c>
      <c r="G8" s="26" t="s">
        <v>2</v>
      </c>
      <c r="H8" s="36"/>
      <c r="I8" s="171"/>
      <c r="J8" s="172"/>
      <c r="K8" s="172"/>
      <c r="L8" s="172"/>
      <c r="M8" s="172"/>
      <c r="N8" s="173"/>
      <c r="O8" s="127"/>
      <c r="P8" s="128"/>
      <c r="Q8" s="136"/>
      <c r="R8" s="138"/>
      <c r="S8" s="140"/>
      <c r="T8" s="123"/>
      <c r="U8" s="119"/>
      <c r="V8" s="4"/>
      <c r="W8" s="4"/>
      <c r="X8" s="4"/>
      <c r="Y8" s="4"/>
      <c r="Z8" s="4" t="s">
        <v>65</v>
      </c>
      <c r="AA8" s="4" t="s">
        <v>6</v>
      </c>
      <c r="AB8" s="4" t="s">
        <v>74</v>
      </c>
      <c r="AC8" s="4" t="s">
        <v>84</v>
      </c>
      <c r="AD8" s="4"/>
      <c r="AE8" s="4"/>
      <c r="AF8" s="4"/>
      <c r="AG8" s="4" t="str">
        <f>IF(COUNTIF(AI31:AI50,"〇"),"年齢OK","受診NG")</f>
        <v>受診NG</v>
      </c>
      <c r="AH8" s="4"/>
      <c r="AI8" s="4"/>
      <c r="AJ8" s="4"/>
      <c r="AK8" s="4" t="str">
        <f>IF(COUNTIF(AQ23:AQ52,"〇"),"年齢OK","受診NG")</f>
        <v>受診NG</v>
      </c>
      <c r="AL8" s="4"/>
      <c r="AM8" s="4"/>
      <c r="AN8" s="4" t="s">
        <v>224</v>
      </c>
      <c r="AO8" s="4" t="str">
        <f>IF(COUNTIF(AI23:AI32,"〇"),"受診OK","受診NG")</f>
        <v>受診NG</v>
      </c>
      <c r="AP8" s="4" t="str">
        <f>IF(AND(AO8="受診OK",D9="女"),"受診OK","受診NG")</f>
        <v>受診NG</v>
      </c>
      <c r="AQ8" s="4"/>
      <c r="AR8" s="4"/>
      <c r="AS8" s="4"/>
      <c r="AT8" s="4"/>
    </row>
    <row r="9" spans="1:49" s="1" customFormat="1" ht="18.75" customHeight="1" x14ac:dyDescent="0.3">
      <c r="A9" s="215"/>
      <c r="B9" s="195"/>
      <c r="C9" s="39"/>
      <c r="D9" s="222"/>
      <c r="E9" s="52"/>
      <c r="F9" s="53"/>
      <c r="G9" s="129"/>
      <c r="H9" s="130"/>
      <c r="I9" s="198" t="s">
        <v>113</v>
      </c>
      <c r="J9" s="225" t="s">
        <v>219</v>
      </c>
      <c r="K9" s="189" t="s">
        <v>211</v>
      </c>
      <c r="L9" s="156" t="s">
        <v>127</v>
      </c>
      <c r="M9" s="147" t="s">
        <v>132</v>
      </c>
      <c r="N9" s="153" t="s">
        <v>128</v>
      </c>
      <c r="O9" s="149" t="s">
        <v>264</v>
      </c>
      <c r="P9" s="150"/>
      <c r="Q9" s="147" t="s">
        <v>115</v>
      </c>
      <c r="R9" s="162"/>
      <c r="S9" s="164"/>
      <c r="T9" s="141" t="s">
        <v>129</v>
      </c>
      <c r="U9" s="118"/>
      <c r="V9" s="4"/>
      <c r="W9" s="4"/>
      <c r="X9" s="4"/>
      <c r="Y9" s="4"/>
      <c r="Z9" s="4" t="s">
        <v>64</v>
      </c>
      <c r="AA9" s="4" t="s">
        <v>7</v>
      </c>
      <c r="AB9" s="4" t="s">
        <v>75</v>
      </c>
      <c r="AC9" s="4" t="s">
        <v>85</v>
      </c>
      <c r="AD9" s="4"/>
      <c r="AE9" s="4" t="s">
        <v>116</v>
      </c>
      <c r="AF9" s="4" t="s">
        <v>173</v>
      </c>
      <c r="AG9" s="4" t="str">
        <f>E15&amp;F15&amp;E17&amp;F17</f>
        <v/>
      </c>
      <c r="AH9" s="6" t="s">
        <v>176</v>
      </c>
      <c r="AI9" s="7" t="e">
        <f>DATEVALUE(AG9)</f>
        <v>#VALUE!</v>
      </c>
      <c r="AJ9" s="4" t="s">
        <v>185</v>
      </c>
      <c r="AK9" s="4"/>
      <c r="AL9" s="4" t="e">
        <f ca="1">DATEDIF(AI9,$Z$1,"Y")</f>
        <v>#VALUE!</v>
      </c>
      <c r="AM9" s="4" t="str">
        <f>IF(COUNTIF(BG23:BG63,"〇"),"OK","NG")</f>
        <v>NG</v>
      </c>
      <c r="AN9" s="4"/>
      <c r="AO9" s="4"/>
      <c r="AP9" s="4"/>
      <c r="AQ9" s="4"/>
      <c r="AR9" s="4"/>
      <c r="AS9" s="4"/>
      <c r="AT9" s="4"/>
    </row>
    <row r="10" spans="1:49" s="1" customFormat="1" ht="18.75" customHeight="1" thickBot="1" x14ac:dyDescent="0.35">
      <c r="A10" s="216"/>
      <c r="B10" s="196"/>
      <c r="C10" s="42"/>
      <c r="D10" s="223"/>
      <c r="E10" s="38" t="s">
        <v>121</v>
      </c>
      <c r="F10" s="38" t="s">
        <v>118</v>
      </c>
      <c r="G10" s="131"/>
      <c r="H10" s="132"/>
      <c r="I10" s="199"/>
      <c r="J10" s="226"/>
      <c r="K10" s="190"/>
      <c r="L10" s="157"/>
      <c r="M10" s="155"/>
      <c r="N10" s="154"/>
      <c r="O10" s="29" t="s">
        <v>130</v>
      </c>
      <c r="P10" s="33"/>
      <c r="Q10" s="148"/>
      <c r="R10" s="175"/>
      <c r="S10" s="174"/>
      <c r="T10" s="142"/>
      <c r="U10" s="119"/>
      <c r="V10" s="4"/>
      <c r="W10" s="4"/>
      <c r="X10" s="4"/>
      <c r="Y10" s="4"/>
      <c r="Z10" s="4" t="s">
        <v>63</v>
      </c>
      <c r="AA10" s="4" t="s">
        <v>8</v>
      </c>
      <c r="AB10" s="4" t="s">
        <v>76</v>
      </c>
      <c r="AC10" s="4" t="s">
        <v>86</v>
      </c>
      <c r="AD10" s="4"/>
      <c r="AE10" s="4"/>
      <c r="AF10" s="4" t="s">
        <v>132</v>
      </c>
      <c r="AG10" s="4" t="str">
        <f>IF(AND(AG11="年齢OK",D15="女"),"受診OK","受診NG")</f>
        <v>受診NG</v>
      </c>
      <c r="AH10" s="6"/>
      <c r="AI10" s="7"/>
      <c r="AJ10" s="4" t="s">
        <v>175</v>
      </c>
      <c r="AK10" s="4" t="str">
        <f>IF(AND(AK11="年齢OK",D15="女"),"受診OK","受診NG")</f>
        <v>受診NG</v>
      </c>
      <c r="AL10" s="4"/>
      <c r="AM10" s="4"/>
      <c r="AN10" s="4" t="s">
        <v>206</v>
      </c>
      <c r="AO10" s="4" t="str">
        <f>IF(COUNTIF(AZ23:AZ29,"〇"),"受診OK","受診NG")</f>
        <v>受診NG</v>
      </c>
      <c r="AP10" s="4"/>
      <c r="AQ10" s="4"/>
      <c r="AR10" s="4"/>
      <c r="AS10" s="4"/>
      <c r="AT10" s="4"/>
    </row>
    <row r="11" spans="1:49" s="1" customFormat="1" ht="18.75" customHeight="1" x14ac:dyDescent="0.3">
      <c r="A11" s="63" t="s">
        <v>275</v>
      </c>
      <c r="B11" s="196"/>
      <c r="C11" s="120"/>
      <c r="D11" s="223"/>
      <c r="E11" s="54"/>
      <c r="F11" s="55"/>
      <c r="G11" s="133"/>
      <c r="H11" s="134"/>
      <c r="I11" s="143"/>
      <c r="J11" s="158"/>
      <c r="K11" s="191"/>
      <c r="L11" s="187"/>
      <c r="M11" s="187"/>
      <c r="N11" s="166"/>
      <c r="O11" s="30" t="s">
        <v>215</v>
      </c>
      <c r="P11" s="34"/>
      <c r="Q11" s="160" t="s">
        <v>116</v>
      </c>
      <c r="R11" s="162"/>
      <c r="S11" s="164"/>
      <c r="T11" s="141" t="s">
        <v>178</v>
      </c>
      <c r="U11" s="118"/>
      <c r="V11" s="4"/>
      <c r="W11" s="4"/>
      <c r="X11" s="4"/>
      <c r="Y11" s="4"/>
      <c r="Z11" s="4" t="s">
        <v>62</v>
      </c>
      <c r="AA11" s="4" t="s">
        <v>9</v>
      </c>
      <c r="AB11" s="4" t="s">
        <v>77</v>
      </c>
      <c r="AC11" s="4" t="s">
        <v>87</v>
      </c>
      <c r="AD11" s="4"/>
      <c r="AE11" s="4"/>
      <c r="AF11" s="4"/>
      <c r="AG11" s="4" t="str">
        <f>IF(COUNTIF(AJ31:AJ50,"〇"),"年齢OK","受診NG")</f>
        <v>受診NG</v>
      </c>
      <c r="AH11" s="4"/>
      <c r="AI11" s="4"/>
      <c r="AJ11" s="4"/>
      <c r="AK11" s="4" t="str">
        <f>IF(COUNTIF(AR23:AR52,"〇"),"年齢OK","受診NG")</f>
        <v>受診NG</v>
      </c>
      <c r="AL11" s="4"/>
      <c r="AM11" s="4"/>
      <c r="AN11" s="4" t="s">
        <v>224</v>
      </c>
      <c r="AO11" s="4" t="str">
        <f>IF(COUNTIF(AJ23:AJ32,"〇"),"受診OK","受診NG")</f>
        <v>受診NG</v>
      </c>
      <c r="AP11" s="4" t="str">
        <f>IF(AND(AO11="受診OK",D15="女"),"受診OK","受診NG")</f>
        <v>受診NG</v>
      </c>
      <c r="AQ11" s="4"/>
      <c r="AR11" s="4"/>
      <c r="AS11" s="4"/>
      <c r="AT11" s="4"/>
    </row>
    <row r="12" spans="1:49" s="1" customFormat="1" ht="18.75" customHeight="1" thickBot="1" x14ac:dyDescent="0.35">
      <c r="A12" s="60"/>
      <c r="B12" s="197"/>
      <c r="C12" s="121"/>
      <c r="D12" s="224"/>
      <c r="E12" s="2" t="s">
        <v>1</v>
      </c>
      <c r="F12" s="184"/>
      <c r="G12" s="185"/>
      <c r="H12" s="186"/>
      <c r="I12" s="144"/>
      <c r="J12" s="159"/>
      <c r="K12" s="192"/>
      <c r="L12" s="188"/>
      <c r="M12" s="188"/>
      <c r="N12" s="167"/>
      <c r="O12" s="31" t="s">
        <v>177</v>
      </c>
      <c r="P12" s="35" t="s">
        <v>212</v>
      </c>
      <c r="Q12" s="161"/>
      <c r="R12" s="163"/>
      <c r="S12" s="165"/>
      <c r="T12" s="152"/>
      <c r="U12" s="151"/>
      <c r="V12" s="4"/>
      <c r="W12" s="4"/>
      <c r="X12" s="4"/>
      <c r="Y12" s="4"/>
      <c r="Z12" s="4" t="s">
        <v>61</v>
      </c>
      <c r="AA12" s="4" t="s">
        <v>10</v>
      </c>
      <c r="AB12" s="4" t="s">
        <v>78</v>
      </c>
      <c r="AC12" s="4" t="s">
        <v>88</v>
      </c>
      <c r="AD12" s="4"/>
      <c r="AE12" s="4" t="s">
        <v>181</v>
      </c>
      <c r="AF12" s="4" t="s">
        <v>173</v>
      </c>
      <c r="AG12" s="4" t="str">
        <f>E21&amp;F21&amp;E23&amp;F23</f>
        <v/>
      </c>
      <c r="AH12" s="6" t="s">
        <v>176</v>
      </c>
      <c r="AI12" s="7" t="e">
        <f>DATEVALUE(AG12)</f>
        <v>#VALUE!</v>
      </c>
      <c r="AJ12" s="4" t="s">
        <v>185</v>
      </c>
      <c r="AK12" s="4"/>
      <c r="AL12" s="4" t="e">
        <f ca="1">DATEDIF(AI12,$Z$1,"Y")</f>
        <v>#VALUE!</v>
      </c>
      <c r="AM12" s="4" t="str">
        <f>IF(COUNTIF(BH23:BH63,"〇"),"OK","NG")</f>
        <v>NG</v>
      </c>
      <c r="AN12" s="4"/>
      <c r="AO12" s="4"/>
      <c r="AP12" s="4"/>
      <c r="AQ12" s="4"/>
      <c r="AR12" s="4"/>
      <c r="AS12" s="4"/>
      <c r="AT12" s="4"/>
    </row>
    <row r="13" spans="1:49" s="1" customFormat="1" ht="30" customHeight="1" x14ac:dyDescent="0.3">
      <c r="A13" s="178" t="s">
        <v>122</v>
      </c>
      <c r="B13" s="180" t="s">
        <v>278</v>
      </c>
      <c r="C13" s="40" t="s">
        <v>217</v>
      </c>
      <c r="D13" s="180" t="s">
        <v>123</v>
      </c>
      <c r="E13" s="182" t="s">
        <v>124</v>
      </c>
      <c r="F13" s="183"/>
      <c r="G13" s="182" t="s">
        <v>125</v>
      </c>
      <c r="H13" s="183"/>
      <c r="I13" s="168" t="s">
        <v>179</v>
      </c>
      <c r="J13" s="169"/>
      <c r="K13" s="169"/>
      <c r="L13" s="169"/>
      <c r="M13" s="169"/>
      <c r="N13" s="170"/>
      <c r="O13" s="125" t="s">
        <v>263</v>
      </c>
      <c r="P13" s="126"/>
      <c r="Q13" s="135" t="s">
        <v>114</v>
      </c>
      <c r="R13" s="137" t="s">
        <v>117</v>
      </c>
      <c r="S13" s="139" t="s">
        <v>118</v>
      </c>
      <c r="T13" s="122" t="s">
        <v>126</v>
      </c>
      <c r="U13" s="124"/>
      <c r="V13" s="4"/>
      <c r="W13" s="4"/>
      <c r="X13" s="4"/>
      <c r="Y13" s="4"/>
      <c r="Z13" s="4" t="s">
        <v>60</v>
      </c>
      <c r="AA13" s="4" t="s">
        <v>11</v>
      </c>
      <c r="AB13" s="4" t="s">
        <v>79</v>
      </c>
      <c r="AC13" s="4" t="s">
        <v>89</v>
      </c>
      <c r="AD13" s="4"/>
      <c r="AE13" s="4"/>
      <c r="AF13" s="4" t="s">
        <v>132</v>
      </c>
      <c r="AG13" s="4" t="str">
        <f>IF(AND(AG14="年齢OK",D21="女"),"受診OK","受診NG")</f>
        <v>受診NG</v>
      </c>
      <c r="AH13" s="6"/>
      <c r="AI13" s="7"/>
      <c r="AJ13" s="4" t="s">
        <v>175</v>
      </c>
      <c r="AK13" s="4" t="str">
        <f>IF(AND(AK14="年齢OK",D21="女"),"受診OK","受診NG")</f>
        <v>受診NG</v>
      </c>
      <c r="AL13" s="4"/>
      <c r="AM13" s="4"/>
      <c r="AN13" s="4" t="s">
        <v>206</v>
      </c>
      <c r="AO13" s="4" t="str">
        <f>IF(COUNTIF(BA23:BA29,"〇"),"受診OK","受診NG")</f>
        <v>受診NG</v>
      </c>
      <c r="AP13" s="4"/>
      <c r="AQ13" s="4"/>
      <c r="AR13" s="4"/>
      <c r="AS13" s="4"/>
      <c r="AT13" s="4"/>
    </row>
    <row r="14" spans="1:49" s="1" customFormat="1" ht="18.75" customHeight="1" thickBot="1" x14ac:dyDescent="0.35">
      <c r="A14" s="179"/>
      <c r="B14" s="181"/>
      <c r="C14" s="41" t="s">
        <v>218</v>
      </c>
      <c r="D14" s="181"/>
      <c r="E14" s="38" t="s">
        <v>119</v>
      </c>
      <c r="F14" s="38" t="s">
        <v>120</v>
      </c>
      <c r="G14" s="26" t="s">
        <v>2</v>
      </c>
      <c r="H14" s="36"/>
      <c r="I14" s="171"/>
      <c r="J14" s="172"/>
      <c r="K14" s="172"/>
      <c r="L14" s="172"/>
      <c r="M14" s="172"/>
      <c r="N14" s="173"/>
      <c r="O14" s="127"/>
      <c r="P14" s="128"/>
      <c r="Q14" s="136"/>
      <c r="R14" s="138"/>
      <c r="S14" s="140"/>
      <c r="T14" s="123"/>
      <c r="U14" s="119"/>
      <c r="V14" s="4"/>
      <c r="W14" s="4"/>
      <c r="X14" s="4"/>
      <c r="Y14" s="4"/>
      <c r="Z14" s="4" t="s">
        <v>59</v>
      </c>
      <c r="AA14" s="4" t="s">
        <v>12</v>
      </c>
      <c r="AB14" s="4" t="s">
        <v>80</v>
      </c>
      <c r="AC14" s="4" t="s">
        <v>90</v>
      </c>
      <c r="AD14" s="4"/>
      <c r="AE14" s="4"/>
      <c r="AF14" s="4"/>
      <c r="AG14" s="4" t="str">
        <f>IF(COUNTIF(AK31:AK50,"〇"),"年齢OK","受診NG")</f>
        <v>受診NG</v>
      </c>
      <c r="AH14" s="4"/>
      <c r="AI14" s="4"/>
      <c r="AJ14" s="4"/>
      <c r="AK14" s="4" t="str">
        <f>IF(COUNTIF(AS23:AS52,"〇"),"年齢OK","受診NG")</f>
        <v>受診NG</v>
      </c>
      <c r="AL14" s="4"/>
      <c r="AM14" s="4"/>
      <c r="AN14" s="4" t="s">
        <v>224</v>
      </c>
      <c r="AO14" s="4" t="str">
        <f>IF(COUNTIF(AK23:AK32,"〇"),"受診OK","受診NG")</f>
        <v>受診NG</v>
      </c>
      <c r="AP14" s="4" t="str">
        <f>IF(AND(AO14="受診OK",D21="女"),"受診OK","受診NG")</f>
        <v>受診NG</v>
      </c>
      <c r="AQ14" s="4"/>
      <c r="AR14" s="4"/>
      <c r="AS14" s="4"/>
      <c r="AT14" s="4"/>
    </row>
    <row r="15" spans="1:49" s="1" customFormat="1" ht="18.75" customHeight="1" x14ac:dyDescent="0.3">
      <c r="A15" s="193"/>
      <c r="B15" s="195"/>
      <c r="C15" s="39"/>
      <c r="D15" s="200"/>
      <c r="E15" s="52"/>
      <c r="F15" s="53"/>
      <c r="G15" s="129"/>
      <c r="H15" s="130"/>
      <c r="I15" s="198" t="s">
        <v>113</v>
      </c>
      <c r="J15" s="176" t="s">
        <v>219</v>
      </c>
      <c r="K15" s="189" t="s">
        <v>211</v>
      </c>
      <c r="L15" s="156" t="s">
        <v>127</v>
      </c>
      <c r="M15" s="147" t="s">
        <v>132</v>
      </c>
      <c r="N15" s="153" t="s">
        <v>128</v>
      </c>
      <c r="O15" s="149" t="s">
        <v>264</v>
      </c>
      <c r="P15" s="150"/>
      <c r="Q15" s="147" t="s">
        <v>115</v>
      </c>
      <c r="R15" s="162"/>
      <c r="S15" s="164"/>
      <c r="T15" s="141" t="s">
        <v>129</v>
      </c>
      <c r="U15" s="118"/>
      <c r="V15" s="4"/>
      <c r="W15" s="4"/>
      <c r="X15" s="4"/>
      <c r="Y15" s="4"/>
      <c r="Z15" s="4" t="s">
        <v>58</v>
      </c>
      <c r="AA15" s="4" t="s">
        <v>13</v>
      </c>
      <c r="AB15" s="4" t="s">
        <v>69</v>
      </c>
      <c r="AC15" s="4" t="s">
        <v>91</v>
      </c>
      <c r="AD15" s="4"/>
      <c r="AE15" s="4" t="s">
        <v>182</v>
      </c>
      <c r="AF15" s="4" t="s">
        <v>173</v>
      </c>
      <c r="AG15" s="4" t="str">
        <f>E27&amp;F27&amp;E29&amp;F29</f>
        <v/>
      </c>
      <c r="AH15" s="6" t="s">
        <v>176</v>
      </c>
      <c r="AI15" s="7" t="e">
        <f>DATEVALUE(AG15)</f>
        <v>#VALUE!</v>
      </c>
      <c r="AJ15" s="4" t="s">
        <v>185</v>
      </c>
      <c r="AK15" s="4"/>
      <c r="AL15" s="4" t="e">
        <f ca="1">DATEDIF(AI15,$Z$1,"Y")</f>
        <v>#VALUE!</v>
      </c>
      <c r="AM15" s="4" t="str">
        <f>IF(COUNTIF(BJ23:BJ63,"〇"),"OK","NG")</f>
        <v>NG</v>
      </c>
      <c r="AN15" s="4"/>
      <c r="AO15" s="4"/>
      <c r="AP15" s="4"/>
      <c r="AQ15" s="4"/>
      <c r="AR15" s="4"/>
      <c r="AS15" s="4"/>
      <c r="AT15" s="4"/>
    </row>
    <row r="16" spans="1:49" s="1" customFormat="1" ht="18.75" customHeight="1" thickBot="1" x14ac:dyDescent="0.35">
      <c r="A16" s="194"/>
      <c r="B16" s="196"/>
      <c r="C16" s="42"/>
      <c r="D16" s="201"/>
      <c r="E16" s="38" t="s">
        <v>121</v>
      </c>
      <c r="F16" s="38" t="s">
        <v>118</v>
      </c>
      <c r="G16" s="131"/>
      <c r="H16" s="132"/>
      <c r="I16" s="199"/>
      <c r="J16" s="177"/>
      <c r="K16" s="190"/>
      <c r="L16" s="157"/>
      <c r="M16" s="155"/>
      <c r="N16" s="154"/>
      <c r="O16" s="29" t="s">
        <v>130</v>
      </c>
      <c r="P16" s="33"/>
      <c r="Q16" s="148"/>
      <c r="R16" s="175"/>
      <c r="S16" s="174"/>
      <c r="T16" s="142"/>
      <c r="U16" s="119"/>
      <c r="V16" s="4"/>
      <c r="W16" s="4"/>
      <c r="X16" s="4"/>
      <c r="Y16" s="4"/>
      <c r="Z16" s="4" t="s">
        <v>57</v>
      </c>
      <c r="AA16" s="4" t="s">
        <v>14</v>
      </c>
      <c r="AB16" s="4" t="s">
        <v>70</v>
      </c>
      <c r="AC16" s="4" t="s">
        <v>92</v>
      </c>
      <c r="AD16" s="4"/>
      <c r="AE16" s="4"/>
      <c r="AF16" s="4" t="s">
        <v>132</v>
      </c>
      <c r="AG16" s="4" t="str">
        <f>IF(AND(AG17="年齢OK",D27="女"),"受診OK","受診NG")</f>
        <v>受診NG</v>
      </c>
      <c r="AH16" s="6"/>
      <c r="AI16" s="7"/>
      <c r="AJ16" s="4" t="s">
        <v>175</v>
      </c>
      <c r="AK16" s="4" t="str">
        <f>IF(AND(AK17="年齢OK",D27="女"),"受診OK","受診NG")</f>
        <v>受診NG</v>
      </c>
      <c r="AL16" s="4"/>
      <c r="AM16" s="4"/>
      <c r="AN16" s="4" t="s">
        <v>206</v>
      </c>
      <c r="AO16" s="4" t="str">
        <f>IF(COUNTIF(BB23:BB29,"〇"),"受診OK","受診NG")</f>
        <v>受診NG</v>
      </c>
      <c r="AP16" s="4"/>
      <c r="AQ16" s="4"/>
      <c r="AR16" s="4"/>
      <c r="AS16" s="4"/>
      <c r="AT16" s="4"/>
    </row>
    <row r="17" spans="1:62" s="1" customFormat="1" ht="18.75" customHeight="1" x14ac:dyDescent="0.3">
      <c r="A17" s="61" t="s">
        <v>275</v>
      </c>
      <c r="B17" s="196"/>
      <c r="C17" s="120"/>
      <c r="D17" s="201"/>
      <c r="E17" s="54"/>
      <c r="F17" s="55"/>
      <c r="G17" s="133"/>
      <c r="H17" s="134"/>
      <c r="I17" s="143"/>
      <c r="J17" s="145"/>
      <c r="K17" s="191"/>
      <c r="L17" s="187"/>
      <c r="M17" s="187"/>
      <c r="N17" s="166"/>
      <c r="O17" s="30" t="s">
        <v>215</v>
      </c>
      <c r="P17" s="34"/>
      <c r="Q17" s="160" t="s">
        <v>116</v>
      </c>
      <c r="R17" s="162"/>
      <c r="S17" s="164"/>
      <c r="T17" s="141" t="s">
        <v>178</v>
      </c>
      <c r="U17" s="118"/>
      <c r="V17" s="4"/>
      <c r="W17" s="4"/>
      <c r="X17" s="4"/>
      <c r="Y17" s="4"/>
      <c r="Z17" s="4" t="s">
        <v>56</v>
      </c>
      <c r="AA17" s="4" t="s">
        <v>15</v>
      </c>
      <c r="AB17" s="4" t="s">
        <v>71</v>
      </c>
      <c r="AC17" s="4" t="s">
        <v>93</v>
      </c>
      <c r="AD17" s="4"/>
      <c r="AE17" s="4"/>
      <c r="AF17" s="4"/>
      <c r="AG17" s="4" t="str">
        <f>IF(COUNTIF(AL31:AL50,"〇"),"年齢OK","受診NG")</f>
        <v>受診NG</v>
      </c>
      <c r="AH17" s="4"/>
      <c r="AI17" s="4"/>
      <c r="AJ17" s="4"/>
      <c r="AK17" s="4" t="str">
        <f>IF(COUNTIF(AT23:AT52,"〇"),"年齢OK","受診NG")</f>
        <v>受診NG</v>
      </c>
      <c r="AL17" s="4"/>
      <c r="AM17" s="4"/>
      <c r="AN17" s="4" t="s">
        <v>224</v>
      </c>
      <c r="AO17" s="4" t="str">
        <f>IF(COUNTIF(AL23:AL32,"〇"),"受診OK","受診NG")</f>
        <v>受診NG</v>
      </c>
      <c r="AP17" s="4" t="str">
        <f>IF(AND(AO17="受診OK",D27="女"),"受診OK","受診NG")</f>
        <v>受診NG</v>
      </c>
      <c r="AQ17" s="4"/>
      <c r="AR17" s="4"/>
      <c r="AS17" s="4"/>
      <c r="AT17" s="4"/>
    </row>
    <row r="18" spans="1:62" s="1" customFormat="1" ht="18.75" customHeight="1" thickBot="1" x14ac:dyDescent="0.35">
      <c r="A18" s="60"/>
      <c r="B18" s="197"/>
      <c r="C18" s="121"/>
      <c r="D18" s="202"/>
      <c r="E18" s="2" t="s">
        <v>1</v>
      </c>
      <c r="F18" s="184"/>
      <c r="G18" s="185"/>
      <c r="H18" s="186"/>
      <c r="I18" s="144"/>
      <c r="J18" s="146"/>
      <c r="K18" s="192"/>
      <c r="L18" s="188"/>
      <c r="M18" s="188"/>
      <c r="N18" s="167"/>
      <c r="O18" s="31" t="s">
        <v>177</v>
      </c>
      <c r="P18" s="35" t="s">
        <v>212</v>
      </c>
      <c r="Q18" s="161"/>
      <c r="R18" s="163"/>
      <c r="S18" s="165"/>
      <c r="T18" s="152"/>
      <c r="U18" s="151"/>
      <c r="V18" s="4"/>
      <c r="W18" s="4"/>
      <c r="X18" s="4"/>
      <c r="Y18" s="4"/>
      <c r="Z18" s="4" t="s">
        <v>55</v>
      </c>
      <c r="AA18" s="4" t="s">
        <v>16</v>
      </c>
      <c r="AB18" s="4"/>
      <c r="AC18" s="4" t="s">
        <v>94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62" s="1" customFormat="1" ht="30" customHeight="1" x14ac:dyDescent="0.3">
      <c r="A19" s="178" t="s">
        <v>122</v>
      </c>
      <c r="B19" s="180" t="s">
        <v>278</v>
      </c>
      <c r="C19" s="40" t="s">
        <v>217</v>
      </c>
      <c r="D19" s="180" t="s">
        <v>123</v>
      </c>
      <c r="E19" s="182" t="s">
        <v>124</v>
      </c>
      <c r="F19" s="183"/>
      <c r="G19" s="182" t="s">
        <v>125</v>
      </c>
      <c r="H19" s="183"/>
      <c r="I19" s="168" t="s">
        <v>179</v>
      </c>
      <c r="J19" s="169"/>
      <c r="K19" s="169"/>
      <c r="L19" s="169"/>
      <c r="M19" s="169"/>
      <c r="N19" s="170"/>
      <c r="O19" s="125" t="s">
        <v>263</v>
      </c>
      <c r="P19" s="126"/>
      <c r="Q19" s="135" t="s">
        <v>114</v>
      </c>
      <c r="R19" s="137" t="s">
        <v>117</v>
      </c>
      <c r="S19" s="139" t="s">
        <v>118</v>
      </c>
      <c r="T19" s="122" t="s">
        <v>126</v>
      </c>
      <c r="U19" s="124"/>
      <c r="V19" s="4"/>
      <c r="W19" s="4"/>
      <c r="X19" s="4"/>
      <c r="Y19" s="4"/>
      <c r="Z19" s="4" t="s">
        <v>54</v>
      </c>
      <c r="AA19" s="4" t="s">
        <v>17</v>
      </c>
      <c r="AB19" s="4"/>
      <c r="AC19" s="4" t="s">
        <v>95</v>
      </c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1:62" s="1" customFormat="1" ht="18.75" customHeight="1" thickBot="1" x14ac:dyDescent="0.35">
      <c r="A20" s="179"/>
      <c r="B20" s="181"/>
      <c r="C20" s="41" t="s">
        <v>218</v>
      </c>
      <c r="D20" s="181"/>
      <c r="E20" s="38" t="s">
        <v>119</v>
      </c>
      <c r="F20" s="38" t="s">
        <v>120</v>
      </c>
      <c r="G20" s="26" t="s">
        <v>2</v>
      </c>
      <c r="H20" s="36"/>
      <c r="I20" s="171"/>
      <c r="J20" s="172"/>
      <c r="K20" s="172"/>
      <c r="L20" s="172"/>
      <c r="M20" s="172"/>
      <c r="N20" s="173"/>
      <c r="O20" s="127"/>
      <c r="P20" s="128"/>
      <c r="Q20" s="136"/>
      <c r="R20" s="138"/>
      <c r="S20" s="140"/>
      <c r="T20" s="123"/>
      <c r="U20" s="119"/>
      <c r="V20" s="4"/>
      <c r="W20" s="4"/>
      <c r="X20" s="4"/>
      <c r="Y20" s="4"/>
      <c r="Z20" s="4" t="s">
        <v>53</v>
      </c>
      <c r="AA20" s="4" t="s">
        <v>18</v>
      </c>
      <c r="AB20" s="4"/>
      <c r="AC20" s="4" t="s">
        <v>96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1:62" s="1" customFormat="1" ht="18.75" customHeight="1" x14ac:dyDescent="0.3">
      <c r="A21" s="193"/>
      <c r="B21" s="195"/>
      <c r="C21" s="39"/>
      <c r="D21" s="200"/>
      <c r="E21" s="52"/>
      <c r="F21" s="53"/>
      <c r="G21" s="129"/>
      <c r="H21" s="130"/>
      <c r="I21" s="198" t="s">
        <v>113</v>
      </c>
      <c r="J21" s="176" t="s">
        <v>219</v>
      </c>
      <c r="K21" s="189" t="s">
        <v>211</v>
      </c>
      <c r="L21" s="156" t="s">
        <v>127</v>
      </c>
      <c r="M21" s="147" t="s">
        <v>132</v>
      </c>
      <c r="N21" s="153" t="s">
        <v>128</v>
      </c>
      <c r="O21" s="149" t="s">
        <v>264</v>
      </c>
      <c r="P21" s="150"/>
      <c r="Q21" s="147" t="s">
        <v>115</v>
      </c>
      <c r="R21" s="162"/>
      <c r="S21" s="164"/>
      <c r="T21" s="141" t="s">
        <v>129</v>
      </c>
      <c r="U21" s="118"/>
      <c r="V21" s="4"/>
      <c r="W21" s="4"/>
      <c r="X21" s="4"/>
      <c r="Y21" s="4"/>
      <c r="Z21" s="4" t="s">
        <v>52</v>
      </c>
      <c r="AA21" s="4" t="s">
        <v>19</v>
      </c>
      <c r="AB21" s="4"/>
      <c r="AC21" s="4" t="s">
        <v>97</v>
      </c>
      <c r="AD21" s="4"/>
      <c r="AE21" s="4"/>
      <c r="AF21" s="4" t="s">
        <v>203</v>
      </c>
      <c r="AG21" s="4" t="s">
        <v>205</v>
      </c>
      <c r="AH21" s="4"/>
      <c r="AI21" s="4"/>
      <c r="AJ21" s="4"/>
      <c r="AK21" s="4"/>
      <c r="AL21" s="4"/>
      <c r="AM21" s="4"/>
      <c r="AN21" s="4" t="s">
        <v>175</v>
      </c>
      <c r="AO21" s="4" t="s">
        <v>204</v>
      </c>
      <c r="AP21" s="4"/>
      <c r="AQ21" s="4"/>
      <c r="AR21" s="4"/>
      <c r="AS21" s="4"/>
      <c r="AT21" s="4"/>
      <c r="AV21" s="1" t="s">
        <v>206</v>
      </c>
      <c r="BC21" s="1" t="s">
        <v>204</v>
      </c>
    </row>
    <row r="22" spans="1:62" s="1" customFormat="1" ht="18.75" customHeight="1" thickBot="1" x14ac:dyDescent="0.35">
      <c r="A22" s="194"/>
      <c r="B22" s="196"/>
      <c r="C22" s="42"/>
      <c r="D22" s="201"/>
      <c r="E22" s="38" t="s">
        <v>121</v>
      </c>
      <c r="F22" s="38" t="s">
        <v>118</v>
      </c>
      <c r="G22" s="131"/>
      <c r="H22" s="132"/>
      <c r="I22" s="199"/>
      <c r="J22" s="177"/>
      <c r="K22" s="190"/>
      <c r="L22" s="157"/>
      <c r="M22" s="155"/>
      <c r="N22" s="154"/>
      <c r="O22" s="29" t="s">
        <v>130</v>
      </c>
      <c r="P22" s="33"/>
      <c r="Q22" s="148"/>
      <c r="R22" s="175"/>
      <c r="S22" s="174"/>
      <c r="T22" s="142"/>
      <c r="U22" s="119"/>
      <c r="V22" s="4"/>
      <c r="W22" s="4"/>
      <c r="X22" s="4"/>
      <c r="Y22" s="4"/>
      <c r="Z22" s="4" t="s">
        <v>51</v>
      </c>
      <c r="AA22" s="4" t="s">
        <v>20</v>
      </c>
      <c r="AB22" s="4"/>
      <c r="AC22" s="4" t="s">
        <v>98</v>
      </c>
      <c r="AD22" s="4"/>
      <c r="AE22" s="4"/>
      <c r="AF22" s="8" t="s">
        <v>173</v>
      </c>
      <c r="AG22" s="25" t="s">
        <v>174</v>
      </c>
      <c r="AH22" s="8"/>
      <c r="AI22" s="8"/>
      <c r="AJ22" s="8"/>
      <c r="AK22" s="8"/>
      <c r="AL22" s="8"/>
      <c r="AM22" s="8"/>
      <c r="AN22" s="8" t="s">
        <v>173</v>
      </c>
      <c r="AO22" s="8" t="s">
        <v>174</v>
      </c>
      <c r="AP22" s="8"/>
      <c r="AQ22" s="4"/>
      <c r="AR22" s="4"/>
      <c r="AS22" s="4"/>
      <c r="AT22" s="4"/>
      <c r="AV22" s="1" t="s">
        <v>173</v>
      </c>
      <c r="AW22" s="1" t="s">
        <v>174</v>
      </c>
      <c r="BC22" s="1" t="s">
        <v>236</v>
      </c>
      <c r="BD22" s="1" t="s">
        <v>239</v>
      </c>
    </row>
    <row r="23" spans="1:62" s="1" customFormat="1" ht="18.75" customHeight="1" x14ac:dyDescent="0.3">
      <c r="A23" s="61" t="s">
        <v>275</v>
      </c>
      <c r="B23" s="196"/>
      <c r="C23" s="120"/>
      <c r="D23" s="201"/>
      <c r="E23" s="54"/>
      <c r="F23" s="55"/>
      <c r="G23" s="133"/>
      <c r="H23" s="134"/>
      <c r="I23" s="143"/>
      <c r="J23" s="145"/>
      <c r="K23" s="191"/>
      <c r="L23" s="187"/>
      <c r="M23" s="187"/>
      <c r="N23" s="166"/>
      <c r="O23" s="30" t="s">
        <v>215</v>
      </c>
      <c r="P23" s="34"/>
      <c r="Q23" s="160" t="s">
        <v>116</v>
      </c>
      <c r="R23" s="162"/>
      <c r="S23" s="164"/>
      <c r="T23" s="141" t="s">
        <v>178</v>
      </c>
      <c r="U23" s="118"/>
      <c r="V23" s="4"/>
      <c r="W23" s="4"/>
      <c r="X23" s="4"/>
      <c r="Y23" s="4"/>
      <c r="Z23" s="4" t="s">
        <v>50</v>
      </c>
      <c r="AA23" s="4" t="s">
        <v>21</v>
      </c>
      <c r="AB23" s="4"/>
      <c r="AC23" s="4" t="s">
        <v>99</v>
      </c>
      <c r="AD23" s="4"/>
      <c r="AE23" s="4"/>
      <c r="AF23" s="8" t="s">
        <v>133</v>
      </c>
      <c r="AG23" s="24">
        <v>38444</v>
      </c>
      <c r="AH23" s="24">
        <v>38808</v>
      </c>
      <c r="AI23" s="8" t="e">
        <f>IF(AND($AI$6&gt;=AG23,$AI$6&lt;=AH23),"〇","×")</f>
        <v>#VALUE!</v>
      </c>
      <c r="AJ23" s="8" t="e">
        <f>IF(AND($AI$9&gt;=AG23,$AI$9&lt;=AH23),"〇","×")</f>
        <v>#VALUE!</v>
      </c>
      <c r="AK23" s="8" t="e">
        <f>IF(AND($AI$12&gt;=AG23,$AI$12&lt;=AH23),"〇","×")</f>
        <v>#VALUE!</v>
      </c>
      <c r="AL23" s="8" t="e">
        <f>IF(AND($AI$15&gt;=AG23,$AI$15&lt;=AH23),"〇","×")</f>
        <v>#VALUE!</v>
      </c>
      <c r="AM23" s="8"/>
      <c r="AN23" s="8" t="s">
        <v>143</v>
      </c>
      <c r="AO23" s="9">
        <v>31139</v>
      </c>
      <c r="AP23" s="9">
        <v>31503</v>
      </c>
      <c r="AQ23" s="8" t="e">
        <f>IF(AND($AI$6&gt;=AO23,$AI$6&lt;=AP23),"〇","×")</f>
        <v>#VALUE!</v>
      </c>
      <c r="AR23" s="4" t="e">
        <f>IF(AND($AI$9&gt;=AO23,$AI$9&lt;=AP23),"〇","×")</f>
        <v>#VALUE!</v>
      </c>
      <c r="AS23" s="4" t="e">
        <f>IF(AND($AI$12&gt;=AO23,$AI$12&lt;=AP23),"〇","×")</f>
        <v>#VALUE!</v>
      </c>
      <c r="AT23" s="4" t="e">
        <f>IF(AND($AI$15&gt;=AO23,$AI$15&lt;=AP23),"〇","×")</f>
        <v>#VALUE!</v>
      </c>
      <c r="AV23" s="8" t="s">
        <v>143</v>
      </c>
      <c r="AW23" s="9">
        <v>31139</v>
      </c>
      <c r="AX23" s="9">
        <v>31503</v>
      </c>
      <c r="AY23" s="8" t="e">
        <f>IF(AND($AI$6&gt;=AW23,$AI$6&lt;=AX23),"〇","×")</f>
        <v>#VALUE!</v>
      </c>
      <c r="AZ23" s="4" t="e">
        <f>IF(AND($AI$9&gt;=AW23,$AI$9&lt;=AX23),"〇","×")</f>
        <v>#VALUE!</v>
      </c>
      <c r="BA23" s="4" t="e">
        <f>IF(AND($AI$12&gt;=AW23,$AI$12&lt;=AX23),"〇","×")</f>
        <v>#VALUE!</v>
      </c>
      <c r="BB23" s="4" t="e">
        <f>IF(AND($AI$15&gt;=AW23,$AI$15&lt;=AX23),"〇","×")</f>
        <v>#VALUE!</v>
      </c>
      <c r="BC23" s="1" t="s">
        <v>240</v>
      </c>
      <c r="BD23" s="44">
        <v>32965</v>
      </c>
      <c r="BE23" s="44">
        <v>33329</v>
      </c>
      <c r="BF23" s="1" t="e">
        <f>IF(AND($AI$6&gt;=BD23,$AI$6&lt;=BE23),"〇","×")</f>
        <v>#VALUE!</v>
      </c>
      <c r="BG23" s="1" t="e">
        <f>IF(AND($AI$9&gt;=BD23,$AI$9&lt;=BE23),"〇","×")</f>
        <v>#VALUE!</v>
      </c>
      <c r="BH23" s="1" t="e">
        <f>IF(AND($AI$12&gt;=BD23,$AI$12&lt;=BE23),"〇","×")</f>
        <v>#VALUE!</v>
      </c>
      <c r="BJ23" s="1" t="e">
        <f>IF(AND($AI$15&gt;=BD23,$AI$15&lt;=BE23),"〇","×")</f>
        <v>#VALUE!</v>
      </c>
    </row>
    <row r="24" spans="1:62" s="1" customFormat="1" ht="18.75" customHeight="1" thickBot="1" x14ac:dyDescent="0.35">
      <c r="A24" s="60"/>
      <c r="B24" s="197"/>
      <c r="C24" s="121"/>
      <c r="D24" s="202"/>
      <c r="E24" s="2" t="s">
        <v>1</v>
      </c>
      <c r="F24" s="184"/>
      <c r="G24" s="185"/>
      <c r="H24" s="186"/>
      <c r="I24" s="144"/>
      <c r="J24" s="146"/>
      <c r="K24" s="192"/>
      <c r="L24" s="188"/>
      <c r="M24" s="188"/>
      <c r="N24" s="167"/>
      <c r="O24" s="31" t="s">
        <v>177</v>
      </c>
      <c r="P24" s="35" t="s">
        <v>212</v>
      </c>
      <c r="Q24" s="161"/>
      <c r="R24" s="163"/>
      <c r="S24" s="165"/>
      <c r="T24" s="152"/>
      <c r="U24" s="151"/>
      <c r="V24" s="4"/>
      <c r="W24" s="4"/>
      <c r="X24" s="4"/>
      <c r="Y24" s="4"/>
      <c r="Z24" s="4" t="s">
        <v>49</v>
      </c>
      <c r="AA24" s="4" t="s">
        <v>22</v>
      </c>
      <c r="AB24" s="4"/>
      <c r="AC24" s="4" t="s">
        <v>100</v>
      </c>
      <c r="AD24" s="4"/>
      <c r="AE24" s="4"/>
      <c r="AF24" s="8" t="s">
        <v>134</v>
      </c>
      <c r="AG24" s="9">
        <v>37713</v>
      </c>
      <c r="AH24" s="9">
        <v>38078</v>
      </c>
      <c r="AI24" s="8" t="e">
        <f t="shared" ref="AI24:AI62" si="0">IF(AND($AI$6&gt;=AG24,$AI$6&lt;=AH24),"〇","×")</f>
        <v>#VALUE!</v>
      </c>
      <c r="AJ24" s="8" t="e">
        <f t="shared" ref="AJ24:AJ62" si="1">IF(AND($AI$9&gt;=AG24,$AI$9&lt;=AH24),"〇","×")</f>
        <v>#VALUE!</v>
      </c>
      <c r="AK24" s="8" t="e">
        <f>IF(AND($AI$12&gt;=AG24,$AI$12&lt;=AH24),"〇","×")</f>
        <v>#VALUE!</v>
      </c>
      <c r="AL24" s="8" t="e">
        <f t="shared" ref="AL24:AL62" si="2">IF(AND($AI$15&gt;=AG24,$AI$15&lt;=AH24),"〇","×")</f>
        <v>#VALUE!</v>
      </c>
      <c r="AM24" s="8"/>
      <c r="AN24" s="8" t="s">
        <v>144</v>
      </c>
      <c r="AO24" s="9">
        <v>30408</v>
      </c>
      <c r="AP24" s="9">
        <v>30773</v>
      </c>
      <c r="AQ24" s="8" t="e">
        <f t="shared" ref="AQ24:AQ52" si="3">IF(AND($AI$6&gt;=AO24,$AI$6&lt;=AP24),"〇","×")</f>
        <v>#VALUE!</v>
      </c>
      <c r="AR24" s="4" t="e">
        <f t="shared" ref="AR24:AR52" si="4">IF(AND($AI$9&gt;=AO24,$AI$9&lt;=AP24),"〇","×")</f>
        <v>#VALUE!</v>
      </c>
      <c r="AS24" s="4" t="e">
        <f t="shared" ref="AS24:AS52" si="5">IF(AND($AI$12&gt;=AO24,$AI$12&lt;=AP24),"〇","×")</f>
        <v>#VALUE!</v>
      </c>
      <c r="AT24" s="4" t="e">
        <f t="shared" ref="AT24:AT51" si="6">IF(AND($AI$15&gt;=AO24,$AI$15&lt;=AP24),"〇","×")</f>
        <v>#VALUE!</v>
      </c>
      <c r="AV24" s="59" t="s">
        <v>267</v>
      </c>
      <c r="AW24" s="9">
        <v>29313</v>
      </c>
      <c r="AX24" s="9">
        <v>29677</v>
      </c>
      <c r="AY24" s="8" t="e">
        <f t="shared" ref="AY24" si="7">IF(AND($AI$6&gt;=AW24,$AI$6&lt;=AX24),"〇","×")</f>
        <v>#VALUE!</v>
      </c>
      <c r="AZ24" s="4" t="e">
        <f t="shared" ref="AZ24" si="8">IF(AND($AI$9&gt;=AW24,$AI$9&lt;=AX24),"〇","×")</f>
        <v>#VALUE!</v>
      </c>
      <c r="BA24" s="4" t="e">
        <f t="shared" ref="BA24" si="9">IF(AND($AI$12&gt;=AW24,$AI$12&lt;=AX24),"〇","×")</f>
        <v>#VALUE!</v>
      </c>
      <c r="BB24" s="4" t="e">
        <f t="shared" ref="BB24" si="10">IF(AND($AI$15&gt;=AW24,$AI$15&lt;=AX24),"〇","×")</f>
        <v>#VALUE!</v>
      </c>
      <c r="BC24" s="1" t="s">
        <v>241</v>
      </c>
      <c r="BD24" s="44">
        <v>32600</v>
      </c>
      <c r="BE24" s="44">
        <v>32964</v>
      </c>
      <c r="BF24" s="1" t="e">
        <f t="shared" ref="BF24:BF63" si="11">IF(AND($AI$6&gt;=BD24,$AI$6&lt;=BE24),"〇","×")</f>
        <v>#VALUE!</v>
      </c>
      <c r="BG24" s="1" t="e">
        <f t="shared" ref="BG24:BG63" si="12">IF(AND($AI$9&gt;=BD24,$AI$9&lt;=BE24),"〇","×")</f>
        <v>#VALUE!</v>
      </c>
      <c r="BH24" s="1" t="e">
        <f t="shared" ref="BH24:BH63" si="13">IF(AND($AI$12&gt;=BD24,$AI$12&lt;=BE24),"〇","×")</f>
        <v>#VALUE!</v>
      </c>
      <c r="BJ24" s="1" t="e">
        <f t="shared" ref="BJ24:BJ63" si="14">IF(AND($AI$15&gt;=BD24,$AI$15&lt;=BE24),"〇","×")</f>
        <v>#VALUE!</v>
      </c>
    </row>
    <row r="25" spans="1:62" s="1" customFormat="1" ht="30" customHeight="1" x14ac:dyDescent="0.3">
      <c r="A25" s="178" t="s">
        <v>122</v>
      </c>
      <c r="B25" s="180" t="s">
        <v>278</v>
      </c>
      <c r="C25" s="40" t="s">
        <v>217</v>
      </c>
      <c r="D25" s="180" t="s">
        <v>123</v>
      </c>
      <c r="E25" s="182" t="s">
        <v>124</v>
      </c>
      <c r="F25" s="183"/>
      <c r="G25" s="182" t="s">
        <v>125</v>
      </c>
      <c r="H25" s="183"/>
      <c r="I25" s="168" t="s">
        <v>179</v>
      </c>
      <c r="J25" s="169"/>
      <c r="K25" s="169"/>
      <c r="L25" s="169"/>
      <c r="M25" s="169"/>
      <c r="N25" s="170"/>
      <c r="O25" s="125" t="s">
        <v>263</v>
      </c>
      <c r="P25" s="126"/>
      <c r="Q25" s="135" t="s">
        <v>114</v>
      </c>
      <c r="R25" s="137" t="s">
        <v>117</v>
      </c>
      <c r="S25" s="139" t="s">
        <v>118</v>
      </c>
      <c r="T25" s="122" t="s">
        <v>126</v>
      </c>
      <c r="U25" s="124"/>
      <c r="V25" s="4"/>
      <c r="W25" s="4"/>
      <c r="X25" s="4"/>
      <c r="Y25" s="4"/>
      <c r="Z25" s="4" t="s">
        <v>48</v>
      </c>
      <c r="AA25" s="4" t="s">
        <v>23</v>
      </c>
      <c r="AB25" s="4"/>
      <c r="AC25" s="4" t="s">
        <v>101</v>
      </c>
      <c r="AD25" s="4"/>
      <c r="AE25" s="4"/>
      <c r="AF25" s="8" t="s">
        <v>135</v>
      </c>
      <c r="AG25" s="24">
        <v>36983</v>
      </c>
      <c r="AH25" s="24">
        <v>37347</v>
      </c>
      <c r="AI25" s="8" t="e">
        <f t="shared" si="0"/>
        <v>#VALUE!</v>
      </c>
      <c r="AJ25" s="8" t="e">
        <f t="shared" si="1"/>
        <v>#VALUE!</v>
      </c>
      <c r="AK25" s="8" t="e">
        <f t="shared" ref="AK25:AK62" si="15">IF(AND($AI$12&gt;=AG25,$AI$12&lt;=AH25),"〇","×")</f>
        <v>#VALUE!</v>
      </c>
      <c r="AL25" s="8" t="e">
        <f t="shared" si="2"/>
        <v>#VALUE!</v>
      </c>
      <c r="AM25" s="8"/>
      <c r="AN25" s="8" t="s">
        <v>145</v>
      </c>
      <c r="AO25" s="9">
        <v>29678</v>
      </c>
      <c r="AP25" s="9">
        <v>30042</v>
      </c>
      <c r="AQ25" s="8" t="e">
        <f t="shared" si="3"/>
        <v>#VALUE!</v>
      </c>
      <c r="AR25" s="4" t="e">
        <f t="shared" si="4"/>
        <v>#VALUE!</v>
      </c>
      <c r="AS25" s="4" t="e">
        <f t="shared" si="5"/>
        <v>#VALUE!</v>
      </c>
      <c r="AT25" s="4" t="e">
        <f t="shared" si="6"/>
        <v>#VALUE!</v>
      </c>
      <c r="AV25" s="8" t="s">
        <v>148</v>
      </c>
      <c r="AW25" s="9">
        <v>27486</v>
      </c>
      <c r="AX25" s="9">
        <v>27851</v>
      </c>
      <c r="AY25" s="8" t="e">
        <f t="shared" ref="AY25" si="16">IF(AND($AI$6&gt;=AW25,$AI$6&lt;=AX25),"〇","×")</f>
        <v>#VALUE!</v>
      </c>
      <c r="AZ25" s="4" t="e">
        <f t="shared" ref="AZ25" si="17">IF(AND($AI$9&gt;=AW25,$AI$9&lt;=AX25),"〇","×")</f>
        <v>#VALUE!</v>
      </c>
      <c r="BA25" s="4" t="e">
        <f t="shared" ref="BA25" si="18">IF(AND($AI$12&gt;=AW25,$AI$12&lt;=AX25),"〇","×")</f>
        <v>#VALUE!</v>
      </c>
      <c r="BB25" s="4" t="e">
        <f t="shared" ref="BB25" si="19">IF(AND($AI$15&gt;=AW25,$AI$15&lt;=AX25),"〇","×")</f>
        <v>#VALUE!</v>
      </c>
      <c r="BC25" s="1" t="s">
        <v>242</v>
      </c>
      <c r="BD25" s="44">
        <v>32235</v>
      </c>
      <c r="BE25" s="44">
        <v>32599</v>
      </c>
      <c r="BF25" s="1" t="e">
        <f t="shared" si="11"/>
        <v>#VALUE!</v>
      </c>
      <c r="BG25" s="1" t="e">
        <f t="shared" si="12"/>
        <v>#VALUE!</v>
      </c>
      <c r="BH25" s="1" t="e">
        <f t="shared" si="13"/>
        <v>#VALUE!</v>
      </c>
      <c r="BJ25" s="1" t="e">
        <f t="shared" si="14"/>
        <v>#VALUE!</v>
      </c>
    </row>
    <row r="26" spans="1:62" s="1" customFormat="1" ht="18.75" customHeight="1" thickBot="1" x14ac:dyDescent="0.35">
      <c r="A26" s="179"/>
      <c r="B26" s="181"/>
      <c r="C26" s="41" t="s">
        <v>218</v>
      </c>
      <c r="D26" s="181"/>
      <c r="E26" s="38" t="s">
        <v>119</v>
      </c>
      <c r="F26" s="38" t="s">
        <v>120</v>
      </c>
      <c r="G26" s="26" t="s">
        <v>2</v>
      </c>
      <c r="H26" s="36"/>
      <c r="I26" s="171"/>
      <c r="J26" s="172"/>
      <c r="K26" s="172"/>
      <c r="L26" s="172"/>
      <c r="M26" s="172"/>
      <c r="N26" s="173"/>
      <c r="O26" s="127"/>
      <c r="P26" s="128"/>
      <c r="Q26" s="136"/>
      <c r="R26" s="138"/>
      <c r="S26" s="140"/>
      <c r="T26" s="123"/>
      <c r="U26" s="119"/>
      <c r="V26" s="4"/>
      <c r="W26" s="4"/>
      <c r="X26" s="4"/>
      <c r="Y26" s="4"/>
      <c r="Z26" s="4" t="s">
        <v>47</v>
      </c>
      <c r="AA26" s="4" t="s">
        <v>24</v>
      </c>
      <c r="AB26" s="4"/>
      <c r="AC26" s="4" t="s">
        <v>102</v>
      </c>
      <c r="AD26" s="4"/>
      <c r="AE26" s="4"/>
      <c r="AF26" s="8" t="s">
        <v>136</v>
      </c>
      <c r="AG26" s="9">
        <v>36252</v>
      </c>
      <c r="AH26" s="9">
        <v>36617</v>
      </c>
      <c r="AI26" s="8" t="e">
        <f t="shared" si="0"/>
        <v>#VALUE!</v>
      </c>
      <c r="AJ26" s="8" t="e">
        <f t="shared" si="1"/>
        <v>#VALUE!</v>
      </c>
      <c r="AK26" s="8" t="e">
        <f>IF(AND($AI$12&gt;=AG26,$AI$12&lt;=AH26),"〇","×")</f>
        <v>#VALUE!</v>
      </c>
      <c r="AL26" s="8" t="e">
        <f t="shared" si="2"/>
        <v>#VALUE!</v>
      </c>
      <c r="AM26" s="8"/>
      <c r="AN26" s="8" t="s">
        <v>146</v>
      </c>
      <c r="AO26" s="9">
        <v>28947</v>
      </c>
      <c r="AP26" s="9">
        <v>29312</v>
      </c>
      <c r="AQ26" s="8" t="e">
        <f t="shared" si="3"/>
        <v>#VALUE!</v>
      </c>
      <c r="AR26" s="4" t="e">
        <f t="shared" si="4"/>
        <v>#VALUE!</v>
      </c>
      <c r="AS26" s="4" t="e">
        <f t="shared" si="5"/>
        <v>#VALUE!</v>
      </c>
      <c r="AT26" s="4" t="e">
        <f t="shared" si="6"/>
        <v>#VALUE!</v>
      </c>
      <c r="AV26" s="59" t="s">
        <v>268</v>
      </c>
      <c r="AW26" s="9">
        <v>25660</v>
      </c>
      <c r="AX26" s="9">
        <v>26024</v>
      </c>
      <c r="AY26" s="8" t="e">
        <f t="shared" ref="AY26" si="20">IF(AND($AI$6&gt;=AW26,$AI$6&lt;=AX26),"〇","×")</f>
        <v>#VALUE!</v>
      </c>
      <c r="AZ26" s="4" t="e">
        <f t="shared" ref="AZ26" si="21">IF(AND($AI$9&gt;=AW26,$AI$9&lt;=AX26),"〇","×")</f>
        <v>#VALUE!</v>
      </c>
      <c r="BA26" s="4" t="e">
        <f t="shared" ref="BA26" si="22">IF(AND($AI$12&gt;=AW26,$AI$12&lt;=AX26),"〇","×")</f>
        <v>#VALUE!</v>
      </c>
      <c r="BB26" s="4" t="e">
        <f t="shared" ref="BB26" si="23">IF(AND($AI$15&gt;=AW26,$AI$15&lt;=AX26),"〇","×")</f>
        <v>#VALUE!</v>
      </c>
      <c r="BC26" s="1" t="s">
        <v>142</v>
      </c>
      <c r="BD26" s="44">
        <v>31869</v>
      </c>
      <c r="BE26" s="44">
        <v>32234</v>
      </c>
      <c r="BF26" s="1" t="e">
        <f t="shared" si="11"/>
        <v>#VALUE!</v>
      </c>
      <c r="BG26" s="1" t="e">
        <f t="shared" si="12"/>
        <v>#VALUE!</v>
      </c>
      <c r="BH26" s="1" t="e">
        <f t="shared" si="13"/>
        <v>#VALUE!</v>
      </c>
      <c r="BJ26" s="1" t="e">
        <f t="shared" si="14"/>
        <v>#VALUE!</v>
      </c>
    </row>
    <row r="27" spans="1:62" s="1" customFormat="1" ht="18.75" customHeight="1" x14ac:dyDescent="0.3">
      <c r="A27" s="193"/>
      <c r="B27" s="195"/>
      <c r="C27" s="39"/>
      <c r="D27" s="200"/>
      <c r="E27" s="52"/>
      <c r="F27" s="53"/>
      <c r="G27" s="129"/>
      <c r="H27" s="130"/>
      <c r="I27" s="198" t="s">
        <v>113</v>
      </c>
      <c r="J27" s="176" t="s">
        <v>219</v>
      </c>
      <c r="K27" s="189" t="s">
        <v>211</v>
      </c>
      <c r="L27" s="156" t="s">
        <v>127</v>
      </c>
      <c r="M27" s="147" t="s">
        <v>132</v>
      </c>
      <c r="N27" s="153" t="s">
        <v>128</v>
      </c>
      <c r="O27" s="149" t="s">
        <v>264</v>
      </c>
      <c r="P27" s="150"/>
      <c r="Q27" s="147" t="s">
        <v>115</v>
      </c>
      <c r="R27" s="162"/>
      <c r="S27" s="164"/>
      <c r="T27" s="141" t="s">
        <v>129</v>
      </c>
      <c r="U27" s="118"/>
      <c r="V27" s="4"/>
      <c r="W27" s="4"/>
      <c r="X27" s="4"/>
      <c r="Y27" s="4"/>
      <c r="Z27" s="4" t="s">
        <v>46</v>
      </c>
      <c r="AA27" s="4" t="s">
        <v>25</v>
      </c>
      <c r="AB27" s="4"/>
      <c r="AC27" s="4" t="s">
        <v>103</v>
      </c>
      <c r="AD27" s="4"/>
      <c r="AE27" s="4"/>
      <c r="AF27" s="8" t="s">
        <v>137</v>
      </c>
      <c r="AG27" s="24">
        <v>35522</v>
      </c>
      <c r="AH27" s="24">
        <v>35886</v>
      </c>
      <c r="AI27" s="8" t="e">
        <f t="shared" si="0"/>
        <v>#VALUE!</v>
      </c>
      <c r="AJ27" s="8" t="e">
        <f t="shared" si="1"/>
        <v>#VALUE!</v>
      </c>
      <c r="AK27" s="8" t="e">
        <f t="shared" si="15"/>
        <v>#VALUE!</v>
      </c>
      <c r="AL27" s="8" t="e">
        <f t="shared" si="2"/>
        <v>#VALUE!</v>
      </c>
      <c r="AM27" s="8"/>
      <c r="AN27" s="8" t="s">
        <v>147</v>
      </c>
      <c r="AO27" s="9">
        <v>28217</v>
      </c>
      <c r="AP27" s="9">
        <v>28581</v>
      </c>
      <c r="AQ27" s="8" t="e">
        <f t="shared" si="3"/>
        <v>#VALUE!</v>
      </c>
      <c r="AR27" s="4" t="e">
        <f t="shared" si="4"/>
        <v>#VALUE!</v>
      </c>
      <c r="AS27" s="4" t="e">
        <f t="shared" si="5"/>
        <v>#VALUE!</v>
      </c>
      <c r="AT27" s="4" t="e">
        <f t="shared" si="6"/>
        <v>#VALUE!</v>
      </c>
      <c r="AV27" s="59" t="s">
        <v>269</v>
      </c>
      <c r="AW27" s="9">
        <v>23834</v>
      </c>
      <c r="AX27" s="9">
        <v>24198</v>
      </c>
      <c r="AY27" s="8" t="e">
        <f t="shared" ref="AY27:AY29" si="24">IF(AND($AI$6&gt;=AW27,$AI$6&lt;=AX27),"〇","×")</f>
        <v>#VALUE!</v>
      </c>
      <c r="AZ27" s="4" t="e">
        <f t="shared" ref="AZ27:AZ29" si="25">IF(AND($AI$9&gt;=AW27,$AI$9&lt;=AX27),"〇","×")</f>
        <v>#VALUE!</v>
      </c>
      <c r="BA27" s="4" t="e">
        <f t="shared" ref="BA27:BA29" si="26">IF(AND($AI$12&gt;=AW27,$AI$12&lt;=AX27),"〇","×")</f>
        <v>#VALUE!</v>
      </c>
      <c r="BB27" s="4" t="e">
        <f t="shared" ref="BB27:BB29" si="27">IF(AND($AI$15&gt;=AW27,$AI$15&lt;=AX27),"〇","×")</f>
        <v>#VALUE!</v>
      </c>
      <c r="BC27" s="1" t="s">
        <v>243</v>
      </c>
      <c r="BD27" s="44">
        <v>31504</v>
      </c>
      <c r="BE27" s="44">
        <v>31868</v>
      </c>
      <c r="BF27" s="1" t="e">
        <f t="shared" si="11"/>
        <v>#VALUE!</v>
      </c>
      <c r="BG27" s="1" t="e">
        <f t="shared" si="12"/>
        <v>#VALUE!</v>
      </c>
      <c r="BH27" s="1" t="e">
        <f t="shared" si="13"/>
        <v>#VALUE!</v>
      </c>
      <c r="BJ27" s="1" t="e">
        <f t="shared" si="14"/>
        <v>#VALUE!</v>
      </c>
    </row>
    <row r="28" spans="1:62" s="1" customFormat="1" ht="18.75" customHeight="1" thickBot="1" x14ac:dyDescent="0.35">
      <c r="A28" s="194"/>
      <c r="B28" s="196"/>
      <c r="C28" s="42"/>
      <c r="D28" s="201"/>
      <c r="E28" s="38" t="s">
        <v>121</v>
      </c>
      <c r="F28" s="38" t="s">
        <v>118</v>
      </c>
      <c r="G28" s="131"/>
      <c r="H28" s="132"/>
      <c r="I28" s="199"/>
      <c r="J28" s="177"/>
      <c r="K28" s="190"/>
      <c r="L28" s="157"/>
      <c r="M28" s="155"/>
      <c r="N28" s="154"/>
      <c r="O28" s="29" t="s">
        <v>130</v>
      </c>
      <c r="P28" s="33"/>
      <c r="Q28" s="148"/>
      <c r="R28" s="175"/>
      <c r="S28" s="174"/>
      <c r="T28" s="142"/>
      <c r="U28" s="119"/>
      <c r="V28" s="4"/>
      <c r="W28" s="4"/>
      <c r="X28" s="4"/>
      <c r="Y28" s="4"/>
      <c r="Z28" s="4" t="s">
        <v>45</v>
      </c>
      <c r="AA28" s="4" t="s">
        <v>26</v>
      </c>
      <c r="AB28" s="4"/>
      <c r="AC28" s="4" t="s">
        <v>104</v>
      </c>
      <c r="AD28" s="4"/>
      <c r="AE28" s="4"/>
      <c r="AF28" s="8" t="s">
        <v>138</v>
      </c>
      <c r="AG28" s="9">
        <v>34791</v>
      </c>
      <c r="AH28" s="9">
        <v>35156</v>
      </c>
      <c r="AI28" s="8" t="e">
        <f t="shared" si="0"/>
        <v>#VALUE!</v>
      </c>
      <c r="AJ28" s="8" t="e">
        <f t="shared" si="1"/>
        <v>#VALUE!</v>
      </c>
      <c r="AK28" s="8" t="e">
        <f t="shared" si="15"/>
        <v>#VALUE!</v>
      </c>
      <c r="AL28" s="8" t="e">
        <f t="shared" si="2"/>
        <v>#VALUE!</v>
      </c>
      <c r="AM28" s="8"/>
      <c r="AN28" s="8" t="s">
        <v>148</v>
      </c>
      <c r="AO28" s="9">
        <v>27486</v>
      </c>
      <c r="AP28" s="9">
        <v>27851</v>
      </c>
      <c r="AQ28" s="8" t="e">
        <f t="shared" si="3"/>
        <v>#VALUE!</v>
      </c>
      <c r="AR28" s="4" t="e">
        <f t="shared" si="4"/>
        <v>#VALUE!</v>
      </c>
      <c r="AS28" s="4" t="e">
        <f t="shared" si="5"/>
        <v>#VALUE!</v>
      </c>
      <c r="AT28" s="4" t="e">
        <f t="shared" si="6"/>
        <v>#VALUE!</v>
      </c>
      <c r="AV28" s="59" t="s">
        <v>270</v>
      </c>
      <c r="AW28" s="9">
        <v>22008</v>
      </c>
      <c r="AX28" s="9">
        <v>22372</v>
      </c>
      <c r="AY28" s="8" t="e">
        <f t="shared" si="24"/>
        <v>#VALUE!</v>
      </c>
      <c r="AZ28" s="4" t="e">
        <f t="shared" si="25"/>
        <v>#VALUE!</v>
      </c>
      <c r="BA28" s="4" t="e">
        <f t="shared" si="26"/>
        <v>#VALUE!</v>
      </c>
      <c r="BB28" s="4" t="e">
        <f t="shared" si="27"/>
        <v>#VALUE!</v>
      </c>
      <c r="BC28" s="1" t="s">
        <v>143</v>
      </c>
      <c r="BD28" s="44">
        <v>31139</v>
      </c>
      <c r="BE28" s="44">
        <v>31503</v>
      </c>
      <c r="BF28" s="1" t="e">
        <f t="shared" si="11"/>
        <v>#VALUE!</v>
      </c>
      <c r="BG28" s="1" t="e">
        <f t="shared" si="12"/>
        <v>#VALUE!</v>
      </c>
      <c r="BH28" s="1" t="e">
        <f t="shared" si="13"/>
        <v>#VALUE!</v>
      </c>
      <c r="BJ28" s="1" t="e">
        <f t="shared" si="14"/>
        <v>#VALUE!</v>
      </c>
    </row>
    <row r="29" spans="1:62" s="1" customFormat="1" ht="16.5" customHeight="1" x14ac:dyDescent="0.3">
      <c r="A29" s="61" t="s">
        <v>275</v>
      </c>
      <c r="B29" s="196"/>
      <c r="C29" s="120"/>
      <c r="D29" s="201"/>
      <c r="E29" s="54"/>
      <c r="F29" s="55"/>
      <c r="G29" s="133"/>
      <c r="H29" s="134"/>
      <c r="I29" s="143"/>
      <c r="J29" s="145"/>
      <c r="K29" s="191"/>
      <c r="L29" s="187"/>
      <c r="M29" s="187"/>
      <c r="N29" s="166"/>
      <c r="O29" s="30" t="s">
        <v>215</v>
      </c>
      <c r="P29" s="34"/>
      <c r="Q29" s="160" t="s">
        <v>116</v>
      </c>
      <c r="R29" s="162"/>
      <c r="S29" s="164"/>
      <c r="T29" s="141" t="s">
        <v>178</v>
      </c>
      <c r="U29" s="118"/>
      <c r="V29" s="4"/>
      <c r="W29" s="4"/>
      <c r="X29" s="4"/>
      <c r="Y29" s="4"/>
      <c r="Z29" s="4" t="s">
        <v>44</v>
      </c>
      <c r="AA29" s="4" t="s">
        <v>27</v>
      </c>
      <c r="AB29" s="4"/>
      <c r="AC29" s="4" t="s">
        <v>105</v>
      </c>
      <c r="AD29" s="4"/>
      <c r="AE29" s="4"/>
      <c r="AF29" s="8" t="s">
        <v>139</v>
      </c>
      <c r="AG29" s="24">
        <v>34061</v>
      </c>
      <c r="AH29" s="24">
        <v>34425</v>
      </c>
      <c r="AI29" s="8" t="e">
        <f t="shared" si="0"/>
        <v>#VALUE!</v>
      </c>
      <c r="AJ29" s="8" t="e">
        <f t="shared" si="1"/>
        <v>#VALUE!</v>
      </c>
      <c r="AK29" s="8" t="e">
        <f t="shared" si="15"/>
        <v>#VALUE!</v>
      </c>
      <c r="AL29" s="8" t="e">
        <f t="shared" si="2"/>
        <v>#VALUE!</v>
      </c>
      <c r="AM29" s="8"/>
      <c r="AN29" s="8" t="s">
        <v>149</v>
      </c>
      <c r="AO29" s="9">
        <v>26756</v>
      </c>
      <c r="AP29" s="9">
        <v>27120</v>
      </c>
      <c r="AQ29" s="8" t="e">
        <f t="shared" si="3"/>
        <v>#VALUE!</v>
      </c>
      <c r="AR29" s="4" t="e">
        <f t="shared" si="4"/>
        <v>#VALUE!</v>
      </c>
      <c r="AS29" s="4" t="e">
        <f t="shared" si="5"/>
        <v>#VALUE!</v>
      </c>
      <c r="AT29" s="4" t="e">
        <f t="shared" si="6"/>
        <v>#VALUE!</v>
      </c>
      <c r="AV29" s="59" t="s">
        <v>271</v>
      </c>
      <c r="AW29" s="9">
        <v>20181</v>
      </c>
      <c r="AX29" s="9">
        <v>20546</v>
      </c>
      <c r="AY29" s="8" t="e">
        <f t="shared" si="24"/>
        <v>#VALUE!</v>
      </c>
      <c r="AZ29" s="4" t="e">
        <f t="shared" si="25"/>
        <v>#VALUE!</v>
      </c>
      <c r="BA29" s="4" t="e">
        <f t="shared" si="26"/>
        <v>#VALUE!</v>
      </c>
      <c r="BB29" s="4" t="e">
        <f t="shared" si="27"/>
        <v>#VALUE!</v>
      </c>
      <c r="BC29" s="1" t="s">
        <v>244</v>
      </c>
      <c r="BD29" s="44">
        <v>30774</v>
      </c>
      <c r="BE29" s="44">
        <v>31138</v>
      </c>
      <c r="BF29" s="1" t="e">
        <f t="shared" si="11"/>
        <v>#VALUE!</v>
      </c>
      <c r="BG29" s="1" t="e">
        <f t="shared" si="12"/>
        <v>#VALUE!</v>
      </c>
      <c r="BH29" s="1" t="e">
        <f t="shared" si="13"/>
        <v>#VALUE!</v>
      </c>
      <c r="BJ29" s="1" t="e">
        <f t="shared" si="14"/>
        <v>#VALUE!</v>
      </c>
    </row>
    <row r="30" spans="1:62" s="1" customFormat="1" ht="17" thickBot="1" x14ac:dyDescent="0.35">
      <c r="A30" s="60"/>
      <c r="B30" s="197"/>
      <c r="C30" s="121"/>
      <c r="D30" s="202"/>
      <c r="E30" s="2" t="s">
        <v>1</v>
      </c>
      <c r="F30" s="184"/>
      <c r="G30" s="185"/>
      <c r="H30" s="186"/>
      <c r="I30" s="144"/>
      <c r="J30" s="146"/>
      <c r="K30" s="192"/>
      <c r="L30" s="188"/>
      <c r="M30" s="188"/>
      <c r="N30" s="167"/>
      <c r="O30" s="31" t="s">
        <v>177</v>
      </c>
      <c r="P30" s="35" t="s">
        <v>212</v>
      </c>
      <c r="Q30" s="161"/>
      <c r="R30" s="163"/>
      <c r="S30" s="165"/>
      <c r="T30" s="152"/>
      <c r="U30" s="151"/>
      <c r="V30" s="4"/>
      <c r="W30" s="4"/>
      <c r="X30" s="4"/>
      <c r="Y30" s="4"/>
      <c r="Z30" s="4" t="s">
        <v>43</v>
      </c>
      <c r="AA30" s="4" t="s">
        <v>28</v>
      </c>
      <c r="AB30" s="4"/>
      <c r="AC30" s="4" t="s">
        <v>106</v>
      </c>
      <c r="AD30" s="4"/>
      <c r="AE30" s="4"/>
      <c r="AF30" s="8" t="s">
        <v>140</v>
      </c>
      <c r="AG30" s="9">
        <v>33330</v>
      </c>
      <c r="AH30" s="9">
        <v>33695</v>
      </c>
      <c r="AI30" s="8" t="e">
        <f t="shared" si="0"/>
        <v>#VALUE!</v>
      </c>
      <c r="AJ30" s="8" t="e">
        <f t="shared" si="1"/>
        <v>#VALUE!</v>
      </c>
      <c r="AK30" s="8" t="e">
        <f t="shared" si="15"/>
        <v>#VALUE!</v>
      </c>
      <c r="AL30" s="8" t="e">
        <f t="shared" si="2"/>
        <v>#VALUE!</v>
      </c>
      <c r="AM30" s="8"/>
      <c r="AN30" s="8" t="s">
        <v>150</v>
      </c>
      <c r="AO30" s="9">
        <v>26025</v>
      </c>
      <c r="AP30" s="9">
        <v>26390</v>
      </c>
      <c r="AQ30" s="8" t="e">
        <f t="shared" si="3"/>
        <v>#VALUE!</v>
      </c>
      <c r="AR30" s="4" t="e">
        <f t="shared" si="4"/>
        <v>#VALUE!</v>
      </c>
      <c r="AS30" s="4" t="e">
        <f t="shared" si="5"/>
        <v>#VALUE!</v>
      </c>
      <c r="AT30" s="4" t="e">
        <f t="shared" si="6"/>
        <v>#VALUE!</v>
      </c>
      <c r="BC30" s="1" t="s">
        <v>144</v>
      </c>
      <c r="BD30" s="44">
        <v>30408</v>
      </c>
      <c r="BE30" s="44">
        <v>30773</v>
      </c>
      <c r="BF30" s="1" t="e">
        <f t="shared" si="11"/>
        <v>#VALUE!</v>
      </c>
      <c r="BG30" s="1" t="e">
        <f t="shared" si="12"/>
        <v>#VALUE!</v>
      </c>
      <c r="BH30" s="1" t="e">
        <f t="shared" si="13"/>
        <v>#VALUE!</v>
      </c>
      <c r="BJ30" s="1" t="e">
        <f t="shared" si="14"/>
        <v>#VALUE!</v>
      </c>
    </row>
    <row r="31" spans="1:62" ht="20" customHeight="1" x14ac:dyDescent="0.3">
      <c r="Z31" s="4" t="s">
        <v>42</v>
      </c>
      <c r="AA31" s="4" t="s">
        <v>29</v>
      </c>
      <c r="AC31" s="4" t="s">
        <v>107</v>
      </c>
      <c r="AF31" s="8" t="s">
        <v>141</v>
      </c>
      <c r="AG31" s="24">
        <v>32600</v>
      </c>
      <c r="AH31" s="24">
        <v>32964</v>
      </c>
      <c r="AI31" s="8" t="e">
        <f t="shared" si="0"/>
        <v>#VALUE!</v>
      </c>
      <c r="AJ31" s="8" t="e">
        <f t="shared" si="1"/>
        <v>#VALUE!</v>
      </c>
      <c r="AK31" s="8" t="e">
        <f t="shared" si="15"/>
        <v>#VALUE!</v>
      </c>
      <c r="AL31" s="8" t="e">
        <f t="shared" si="2"/>
        <v>#VALUE!</v>
      </c>
      <c r="AM31" s="8"/>
      <c r="AN31" s="8" t="s">
        <v>151</v>
      </c>
      <c r="AO31" s="9">
        <v>25295</v>
      </c>
      <c r="AP31" s="9">
        <v>25659</v>
      </c>
      <c r="AQ31" s="8" t="e">
        <f t="shared" si="3"/>
        <v>#VALUE!</v>
      </c>
      <c r="AR31" s="4" t="e">
        <f t="shared" si="4"/>
        <v>#VALUE!</v>
      </c>
      <c r="AS31" s="4" t="e">
        <f t="shared" si="5"/>
        <v>#VALUE!</v>
      </c>
      <c r="AT31" s="4" t="e">
        <f t="shared" si="6"/>
        <v>#VALUE!</v>
      </c>
      <c r="BC31" s="1" t="s">
        <v>245</v>
      </c>
      <c r="BD31" s="44">
        <v>30043</v>
      </c>
      <c r="BE31" s="44">
        <v>30407</v>
      </c>
      <c r="BF31" s="1" t="e">
        <f t="shared" si="11"/>
        <v>#VALUE!</v>
      </c>
      <c r="BG31" s="1" t="e">
        <f t="shared" si="12"/>
        <v>#VALUE!</v>
      </c>
      <c r="BH31" s="1" t="e">
        <f t="shared" si="13"/>
        <v>#VALUE!</v>
      </c>
      <c r="BI31" s="1"/>
      <c r="BJ31" s="1" t="e">
        <f t="shared" si="14"/>
        <v>#VALUE!</v>
      </c>
    </row>
    <row r="32" spans="1:62" ht="20" hidden="1" customHeight="1" x14ac:dyDescent="0.3">
      <c r="Z32" s="4" t="s">
        <v>41</v>
      </c>
      <c r="AA32" s="4" t="s">
        <v>30</v>
      </c>
      <c r="AC32" s="4" t="s">
        <v>108</v>
      </c>
      <c r="AF32" s="8" t="s">
        <v>142</v>
      </c>
      <c r="AG32" s="9">
        <v>31869</v>
      </c>
      <c r="AH32" s="9">
        <v>32234</v>
      </c>
      <c r="AI32" s="8" t="e">
        <f t="shared" si="0"/>
        <v>#VALUE!</v>
      </c>
      <c r="AJ32" s="8" t="e">
        <f t="shared" si="1"/>
        <v>#VALUE!</v>
      </c>
      <c r="AK32" s="8" t="e">
        <f t="shared" si="15"/>
        <v>#VALUE!</v>
      </c>
      <c r="AL32" s="8" t="e">
        <f t="shared" si="2"/>
        <v>#VALUE!</v>
      </c>
      <c r="AM32" s="8"/>
      <c r="AN32" s="8" t="s">
        <v>152</v>
      </c>
      <c r="AO32" s="9">
        <v>24564</v>
      </c>
      <c r="AP32" s="9">
        <v>24929</v>
      </c>
      <c r="AQ32" s="8" t="e">
        <f t="shared" si="3"/>
        <v>#VALUE!</v>
      </c>
      <c r="AR32" s="4" t="e">
        <f t="shared" si="4"/>
        <v>#VALUE!</v>
      </c>
      <c r="AS32" s="4" t="e">
        <f t="shared" si="5"/>
        <v>#VALUE!</v>
      </c>
      <c r="AT32" s="4" t="e">
        <f t="shared" si="6"/>
        <v>#VALUE!</v>
      </c>
      <c r="BC32" s="1" t="s">
        <v>145</v>
      </c>
      <c r="BD32" s="44">
        <v>29678</v>
      </c>
      <c r="BE32" s="44">
        <v>30042</v>
      </c>
      <c r="BF32" s="1" t="e">
        <f t="shared" si="11"/>
        <v>#VALUE!</v>
      </c>
      <c r="BG32" s="1" t="e">
        <f t="shared" si="12"/>
        <v>#VALUE!</v>
      </c>
      <c r="BH32" s="1" t="e">
        <f t="shared" si="13"/>
        <v>#VALUE!</v>
      </c>
      <c r="BI32" s="1"/>
      <c r="BJ32" s="1" t="e">
        <f t="shared" si="14"/>
        <v>#VALUE!</v>
      </c>
    </row>
    <row r="33" spans="26:62" ht="20" hidden="1" customHeight="1" x14ac:dyDescent="0.3">
      <c r="Z33" s="4" t="s">
        <v>40</v>
      </c>
      <c r="AA33" s="4" t="s">
        <v>31</v>
      </c>
      <c r="AC33" s="4" t="s">
        <v>109</v>
      </c>
      <c r="AF33" s="8" t="s">
        <v>143</v>
      </c>
      <c r="AG33" s="24">
        <v>31139</v>
      </c>
      <c r="AH33" s="24">
        <v>31503</v>
      </c>
      <c r="AI33" s="8" t="e">
        <f t="shared" si="0"/>
        <v>#VALUE!</v>
      </c>
      <c r="AJ33" s="8" t="e">
        <f t="shared" si="1"/>
        <v>#VALUE!</v>
      </c>
      <c r="AK33" s="8" t="e">
        <f t="shared" si="15"/>
        <v>#VALUE!</v>
      </c>
      <c r="AL33" s="8" t="e">
        <f t="shared" si="2"/>
        <v>#VALUE!</v>
      </c>
      <c r="AM33" s="8"/>
      <c r="AN33" s="8" t="s">
        <v>153</v>
      </c>
      <c r="AO33" s="9">
        <v>23834</v>
      </c>
      <c r="AP33" s="9">
        <v>24198</v>
      </c>
      <c r="AQ33" s="8" t="e">
        <f t="shared" si="3"/>
        <v>#VALUE!</v>
      </c>
      <c r="AR33" s="4" t="e">
        <f t="shared" si="4"/>
        <v>#VALUE!</v>
      </c>
      <c r="AS33" s="4" t="e">
        <f>IF(AND($AI$12&gt;=AO33,$AI$12&lt;=AP33),"〇","×")</f>
        <v>#VALUE!</v>
      </c>
      <c r="AT33" s="4" t="e">
        <f t="shared" si="6"/>
        <v>#VALUE!</v>
      </c>
      <c r="BC33" s="1" t="s">
        <v>246</v>
      </c>
      <c r="BD33" s="44">
        <v>29313</v>
      </c>
      <c r="BE33" s="44">
        <v>29677</v>
      </c>
      <c r="BF33" s="1" t="e">
        <f t="shared" si="11"/>
        <v>#VALUE!</v>
      </c>
      <c r="BG33" s="1" t="e">
        <f t="shared" si="12"/>
        <v>#VALUE!</v>
      </c>
      <c r="BH33" s="1" t="e">
        <f t="shared" si="13"/>
        <v>#VALUE!</v>
      </c>
      <c r="BI33" s="1"/>
      <c r="BJ33" s="1" t="e">
        <f t="shared" si="14"/>
        <v>#VALUE!</v>
      </c>
    </row>
    <row r="34" spans="26:62" ht="20" hidden="1" customHeight="1" x14ac:dyDescent="0.3">
      <c r="Z34" s="4" t="s">
        <v>39</v>
      </c>
      <c r="AA34" s="4" t="s">
        <v>32</v>
      </c>
      <c r="AC34" s="4" t="s">
        <v>110</v>
      </c>
      <c r="AF34" s="8" t="s">
        <v>144</v>
      </c>
      <c r="AG34" s="9">
        <v>30408</v>
      </c>
      <c r="AH34" s="9">
        <v>30773</v>
      </c>
      <c r="AI34" s="8" t="e">
        <f t="shared" si="0"/>
        <v>#VALUE!</v>
      </c>
      <c r="AJ34" s="8" t="e">
        <f t="shared" si="1"/>
        <v>#VALUE!</v>
      </c>
      <c r="AK34" s="8" t="e">
        <f t="shared" si="15"/>
        <v>#VALUE!</v>
      </c>
      <c r="AL34" s="8" t="e">
        <f t="shared" si="2"/>
        <v>#VALUE!</v>
      </c>
      <c r="AM34" s="8"/>
      <c r="AN34" s="8" t="s">
        <v>154</v>
      </c>
      <c r="AO34" s="9">
        <v>23103</v>
      </c>
      <c r="AP34" s="9">
        <v>23468</v>
      </c>
      <c r="AQ34" s="8" t="e">
        <f t="shared" si="3"/>
        <v>#VALUE!</v>
      </c>
      <c r="AR34" s="4" t="e">
        <f t="shared" si="4"/>
        <v>#VALUE!</v>
      </c>
      <c r="AS34" s="4" t="e">
        <f t="shared" si="5"/>
        <v>#VALUE!</v>
      </c>
      <c r="AT34" s="4" t="e">
        <f t="shared" si="6"/>
        <v>#VALUE!</v>
      </c>
      <c r="BC34" s="1" t="s">
        <v>146</v>
      </c>
      <c r="BD34" s="44">
        <v>28947</v>
      </c>
      <c r="BE34" s="44">
        <v>29312</v>
      </c>
      <c r="BF34" s="1" t="e">
        <f t="shared" si="11"/>
        <v>#VALUE!</v>
      </c>
      <c r="BG34" s="1" t="e">
        <f t="shared" si="12"/>
        <v>#VALUE!</v>
      </c>
      <c r="BH34" s="1" t="e">
        <f t="shared" si="13"/>
        <v>#VALUE!</v>
      </c>
      <c r="BI34" s="1"/>
      <c r="BJ34" s="1" t="e">
        <f t="shared" si="14"/>
        <v>#VALUE!</v>
      </c>
    </row>
    <row r="35" spans="26:62" ht="20" hidden="1" customHeight="1" x14ac:dyDescent="0.3">
      <c r="Z35" s="4" t="s">
        <v>38</v>
      </c>
      <c r="AA35" s="4" t="s">
        <v>33</v>
      </c>
      <c r="AC35" s="4" t="s">
        <v>111</v>
      </c>
      <c r="AF35" s="8" t="s">
        <v>145</v>
      </c>
      <c r="AG35" s="24">
        <v>29678</v>
      </c>
      <c r="AH35" s="24">
        <v>30042</v>
      </c>
      <c r="AI35" s="8" t="e">
        <f t="shared" si="0"/>
        <v>#VALUE!</v>
      </c>
      <c r="AJ35" s="8" t="e">
        <f t="shared" si="1"/>
        <v>#VALUE!</v>
      </c>
      <c r="AK35" s="8" t="e">
        <f t="shared" si="15"/>
        <v>#VALUE!</v>
      </c>
      <c r="AL35" s="8" t="e">
        <f t="shared" si="2"/>
        <v>#VALUE!</v>
      </c>
      <c r="AM35" s="8"/>
      <c r="AN35" s="8" t="s">
        <v>155</v>
      </c>
      <c r="AO35" s="9">
        <v>22373</v>
      </c>
      <c r="AP35" s="9">
        <v>22737</v>
      </c>
      <c r="AQ35" s="8" t="e">
        <f t="shared" si="3"/>
        <v>#VALUE!</v>
      </c>
      <c r="AR35" s="4" t="e">
        <f t="shared" si="4"/>
        <v>#VALUE!</v>
      </c>
      <c r="AS35" s="4" t="e">
        <f t="shared" si="5"/>
        <v>#VALUE!</v>
      </c>
      <c r="AT35" s="4" t="e">
        <f t="shared" si="6"/>
        <v>#VALUE!</v>
      </c>
      <c r="BC35" s="1" t="s">
        <v>247</v>
      </c>
      <c r="BD35" s="44">
        <v>28582</v>
      </c>
      <c r="BE35" s="44">
        <v>28946</v>
      </c>
      <c r="BF35" s="1" t="e">
        <f t="shared" si="11"/>
        <v>#VALUE!</v>
      </c>
      <c r="BG35" s="1" t="e">
        <f t="shared" si="12"/>
        <v>#VALUE!</v>
      </c>
      <c r="BH35" s="1" t="e">
        <f t="shared" si="13"/>
        <v>#VALUE!</v>
      </c>
      <c r="BI35" s="1"/>
      <c r="BJ35" s="1" t="e">
        <f t="shared" si="14"/>
        <v>#VALUE!</v>
      </c>
    </row>
    <row r="36" spans="26:62" hidden="1" x14ac:dyDescent="0.3">
      <c r="Z36" s="4" t="s">
        <v>37</v>
      </c>
      <c r="AA36" s="4" t="s">
        <v>34</v>
      </c>
      <c r="AC36" s="4" t="s">
        <v>112</v>
      </c>
      <c r="AF36" s="8" t="s">
        <v>146</v>
      </c>
      <c r="AG36" s="9">
        <v>28947</v>
      </c>
      <c r="AH36" s="9">
        <v>29312</v>
      </c>
      <c r="AI36" s="8" t="e">
        <f t="shared" si="0"/>
        <v>#VALUE!</v>
      </c>
      <c r="AJ36" s="8" t="e">
        <f t="shared" si="1"/>
        <v>#VALUE!</v>
      </c>
      <c r="AK36" s="8" t="e">
        <f t="shared" si="15"/>
        <v>#VALUE!</v>
      </c>
      <c r="AL36" s="8" t="e">
        <f t="shared" si="2"/>
        <v>#VALUE!</v>
      </c>
      <c r="AM36" s="8"/>
      <c r="AN36" s="8" t="s">
        <v>156</v>
      </c>
      <c r="AO36" s="9">
        <v>21642</v>
      </c>
      <c r="AP36" s="9">
        <v>22007</v>
      </c>
      <c r="AQ36" s="8" t="e">
        <f t="shared" si="3"/>
        <v>#VALUE!</v>
      </c>
      <c r="AR36" s="4" t="e">
        <f t="shared" si="4"/>
        <v>#VALUE!</v>
      </c>
      <c r="AS36" s="4" t="e">
        <f t="shared" si="5"/>
        <v>#VALUE!</v>
      </c>
      <c r="AT36" s="4" t="e">
        <f t="shared" si="6"/>
        <v>#VALUE!</v>
      </c>
      <c r="BC36" s="1" t="s">
        <v>147</v>
      </c>
      <c r="BD36" s="44">
        <v>28217</v>
      </c>
      <c r="BE36" s="44">
        <v>28581</v>
      </c>
      <c r="BF36" s="1" t="e">
        <f t="shared" si="11"/>
        <v>#VALUE!</v>
      </c>
      <c r="BG36" s="1" t="e">
        <f t="shared" si="12"/>
        <v>#VALUE!</v>
      </c>
      <c r="BH36" s="1" t="e">
        <f t="shared" si="13"/>
        <v>#VALUE!</v>
      </c>
      <c r="BI36" s="1"/>
      <c r="BJ36" s="1" t="e">
        <f t="shared" si="14"/>
        <v>#VALUE!</v>
      </c>
    </row>
    <row r="37" spans="26:62" hidden="1" x14ac:dyDescent="0.3">
      <c r="Z37" s="4" t="s">
        <v>36</v>
      </c>
      <c r="AF37" s="8" t="s">
        <v>147</v>
      </c>
      <c r="AG37" s="24">
        <v>28217</v>
      </c>
      <c r="AH37" s="24">
        <v>28581</v>
      </c>
      <c r="AI37" s="8" t="e">
        <f t="shared" si="0"/>
        <v>#VALUE!</v>
      </c>
      <c r="AJ37" s="8" t="e">
        <f t="shared" si="1"/>
        <v>#VALUE!</v>
      </c>
      <c r="AK37" s="8" t="e">
        <f t="shared" si="15"/>
        <v>#VALUE!</v>
      </c>
      <c r="AL37" s="8" t="e">
        <f t="shared" si="2"/>
        <v>#VALUE!</v>
      </c>
      <c r="AM37" s="8"/>
      <c r="AN37" s="8" t="s">
        <v>157</v>
      </c>
      <c r="AO37" s="9">
        <v>20912</v>
      </c>
      <c r="AP37" s="9">
        <v>21276</v>
      </c>
      <c r="AQ37" s="8" t="e">
        <f t="shared" si="3"/>
        <v>#VALUE!</v>
      </c>
      <c r="AR37" s="4" t="e">
        <f t="shared" si="4"/>
        <v>#VALUE!</v>
      </c>
      <c r="AS37" s="4" t="e">
        <f t="shared" si="5"/>
        <v>#VALUE!</v>
      </c>
      <c r="AT37" s="4" t="e">
        <f t="shared" si="6"/>
        <v>#VALUE!</v>
      </c>
      <c r="BC37" s="1" t="s">
        <v>248</v>
      </c>
      <c r="BD37" s="44">
        <v>27852</v>
      </c>
      <c r="BE37" s="44">
        <v>28216</v>
      </c>
      <c r="BF37" s="1" t="e">
        <f t="shared" si="11"/>
        <v>#VALUE!</v>
      </c>
      <c r="BG37" s="1" t="e">
        <f t="shared" si="12"/>
        <v>#VALUE!</v>
      </c>
      <c r="BH37" s="1" t="e">
        <f t="shared" si="13"/>
        <v>#VALUE!</v>
      </c>
      <c r="BI37" s="1"/>
      <c r="BJ37" s="1" t="e">
        <f t="shared" si="14"/>
        <v>#VALUE!</v>
      </c>
    </row>
    <row r="38" spans="26:62" hidden="1" x14ac:dyDescent="0.5">
      <c r="Z38" s="4" t="s">
        <v>35</v>
      </c>
      <c r="AF38" s="8" t="s">
        <v>148</v>
      </c>
      <c r="AG38" s="9">
        <v>27486</v>
      </c>
      <c r="AH38" s="9">
        <v>27851</v>
      </c>
      <c r="AI38" s="8" t="e">
        <f t="shared" si="0"/>
        <v>#VALUE!</v>
      </c>
      <c r="AJ38" s="8" t="e">
        <f t="shared" si="1"/>
        <v>#VALUE!</v>
      </c>
      <c r="AK38" s="8" t="e">
        <f t="shared" si="15"/>
        <v>#VALUE!</v>
      </c>
      <c r="AL38" s="8" t="e">
        <f t="shared" si="2"/>
        <v>#VALUE!</v>
      </c>
      <c r="AM38" s="8"/>
      <c r="AN38" s="8" t="s">
        <v>158</v>
      </c>
      <c r="AO38" s="9">
        <v>20181</v>
      </c>
      <c r="AP38" s="9">
        <v>20546</v>
      </c>
      <c r="AQ38" s="8" t="e">
        <f t="shared" si="3"/>
        <v>#VALUE!</v>
      </c>
      <c r="AR38" s="4" t="e">
        <f t="shared" si="4"/>
        <v>#VALUE!</v>
      </c>
      <c r="AS38" s="4" t="e">
        <f t="shared" si="5"/>
        <v>#VALUE!</v>
      </c>
      <c r="AT38" s="4" t="e">
        <f t="shared" si="6"/>
        <v>#VALUE!</v>
      </c>
      <c r="AV38" s="1"/>
      <c r="AW38" s="43" t="s">
        <v>224</v>
      </c>
      <c r="AX38" s="1"/>
      <c r="AY38" s="1"/>
      <c r="AZ38" s="1"/>
      <c r="BA38" s="1"/>
      <c r="BB38" s="1"/>
      <c r="BC38" s="1" t="s">
        <v>148</v>
      </c>
      <c r="BD38" s="44">
        <v>27486</v>
      </c>
      <c r="BE38" s="44">
        <v>27851</v>
      </c>
      <c r="BF38" s="1" t="e">
        <f t="shared" si="11"/>
        <v>#VALUE!</v>
      </c>
      <c r="BG38" s="1" t="e">
        <f t="shared" si="12"/>
        <v>#VALUE!</v>
      </c>
      <c r="BH38" s="1" t="e">
        <f t="shared" si="13"/>
        <v>#VALUE!</v>
      </c>
      <c r="BI38" s="1"/>
      <c r="BJ38" s="1" t="e">
        <f t="shared" si="14"/>
        <v>#VALUE!</v>
      </c>
    </row>
    <row r="39" spans="26:62" hidden="1" x14ac:dyDescent="0.5">
      <c r="Z39" s="4" t="s">
        <v>34</v>
      </c>
      <c r="AF39" s="8" t="s">
        <v>149</v>
      </c>
      <c r="AG39" s="24">
        <v>26756</v>
      </c>
      <c r="AH39" s="24">
        <v>27120</v>
      </c>
      <c r="AI39" s="8" t="e">
        <f t="shared" si="0"/>
        <v>#VALUE!</v>
      </c>
      <c r="AJ39" s="8" t="e">
        <f t="shared" si="1"/>
        <v>#VALUE!</v>
      </c>
      <c r="AK39" s="8" t="e">
        <f t="shared" si="15"/>
        <v>#VALUE!</v>
      </c>
      <c r="AL39" s="8" t="e">
        <f t="shared" si="2"/>
        <v>#VALUE!</v>
      </c>
      <c r="AM39" s="8"/>
      <c r="AN39" s="8" t="s">
        <v>159</v>
      </c>
      <c r="AO39" s="9">
        <v>19451</v>
      </c>
      <c r="AP39" s="9">
        <v>19815</v>
      </c>
      <c r="AQ39" s="8" t="e">
        <f t="shared" si="3"/>
        <v>#VALUE!</v>
      </c>
      <c r="AR39" s="4" t="e">
        <f t="shared" si="4"/>
        <v>#VALUE!</v>
      </c>
      <c r="AS39" s="4" t="e">
        <f t="shared" si="5"/>
        <v>#VALUE!</v>
      </c>
      <c r="AT39" s="4" t="e">
        <f t="shared" si="6"/>
        <v>#VALUE!</v>
      </c>
      <c r="AV39" s="43">
        <v>36</v>
      </c>
      <c r="AW39" s="44">
        <v>32600</v>
      </c>
      <c r="AX39" s="44">
        <v>32964</v>
      </c>
      <c r="AY39" s="8" t="e">
        <f>IF(AND($AI$6&gt;=AW39,$AI$6&lt;=AX39),"〇","×")</f>
        <v>#VALUE!</v>
      </c>
      <c r="AZ39" s="8" t="e">
        <f>IF(AND($AI$9&gt;=AW39,$AI$9&lt;=AX39),"〇","×")</f>
        <v>#VALUE!</v>
      </c>
      <c r="BA39" s="8" t="e">
        <f>IF(AND($AI$12&gt;=AW39,$AI$12&lt;=AX39),"〇","×")</f>
        <v>#VALUE!</v>
      </c>
      <c r="BB39" s="1" t="e">
        <f>IF(AND($AI$15&gt;=AW39,$AI$15&lt;=AX39),"〇","×")</f>
        <v>#VALUE!</v>
      </c>
      <c r="BC39" s="1" t="s">
        <v>249</v>
      </c>
      <c r="BD39" s="44">
        <v>27121</v>
      </c>
      <c r="BE39" s="44">
        <v>27485</v>
      </c>
      <c r="BF39" s="1" t="e">
        <f t="shared" si="11"/>
        <v>#VALUE!</v>
      </c>
      <c r="BG39" s="1" t="e">
        <f t="shared" si="12"/>
        <v>#VALUE!</v>
      </c>
      <c r="BH39" s="1" t="e">
        <f t="shared" si="13"/>
        <v>#VALUE!</v>
      </c>
      <c r="BI39" s="1"/>
      <c r="BJ39" s="1" t="e">
        <f t="shared" si="14"/>
        <v>#VALUE!</v>
      </c>
    </row>
    <row r="40" spans="26:62" hidden="1" x14ac:dyDescent="0.5">
      <c r="Z40" s="4" t="s">
        <v>33</v>
      </c>
      <c r="AF40" s="8" t="s">
        <v>150</v>
      </c>
      <c r="AG40" s="9">
        <v>26025</v>
      </c>
      <c r="AH40" s="9">
        <v>26390</v>
      </c>
      <c r="AI40" s="8" t="e">
        <f t="shared" si="0"/>
        <v>#VALUE!</v>
      </c>
      <c r="AJ40" s="8" t="e">
        <f t="shared" si="1"/>
        <v>#VALUE!</v>
      </c>
      <c r="AK40" s="8" t="e">
        <f t="shared" si="15"/>
        <v>#VALUE!</v>
      </c>
      <c r="AL40" s="8" t="e">
        <f t="shared" si="2"/>
        <v>#VALUE!</v>
      </c>
      <c r="AM40" s="8"/>
      <c r="AN40" s="8" t="s">
        <v>160</v>
      </c>
      <c r="AO40" s="9">
        <v>18720</v>
      </c>
      <c r="AP40" s="9">
        <v>19085</v>
      </c>
      <c r="AQ40" s="8" t="e">
        <f t="shared" si="3"/>
        <v>#VALUE!</v>
      </c>
      <c r="AR40" s="4" t="e">
        <f t="shared" si="4"/>
        <v>#VALUE!</v>
      </c>
      <c r="AS40" s="4" t="e">
        <f t="shared" si="5"/>
        <v>#VALUE!</v>
      </c>
      <c r="AT40" s="4" t="e">
        <f t="shared" si="6"/>
        <v>#VALUE!</v>
      </c>
      <c r="AV40" s="43">
        <v>38</v>
      </c>
      <c r="AW40" s="44">
        <v>31869</v>
      </c>
      <c r="AX40" s="44">
        <v>32234</v>
      </c>
      <c r="AY40" s="8" t="e">
        <f>IF(AND($AI$6&gt;=AW40,$AI$6&lt;=AX40),"〇","×")</f>
        <v>#VALUE!</v>
      </c>
      <c r="AZ40" s="1" t="e">
        <f>IF(AND($AI$9&gt;=AW40,$AI$9&lt;=AX40),"〇","×")</f>
        <v>#VALUE!</v>
      </c>
      <c r="BA40" s="1" t="e">
        <f>IF(AND($AI$12&gt;=AW40,$AI$12&lt;=AX40),"〇","×")</f>
        <v>#VALUE!</v>
      </c>
      <c r="BB40" s="1" t="e">
        <f>IF(AND($AI$15&gt;=AW40,$AI$15&lt;=AX40),"〇","×")</f>
        <v>#VALUE!</v>
      </c>
      <c r="BC40" s="1" t="s">
        <v>149</v>
      </c>
      <c r="BD40" s="44">
        <v>26756</v>
      </c>
      <c r="BE40" s="44">
        <v>27120</v>
      </c>
      <c r="BF40" s="1" t="e">
        <f t="shared" si="11"/>
        <v>#VALUE!</v>
      </c>
      <c r="BG40" s="1" t="e">
        <f t="shared" si="12"/>
        <v>#VALUE!</v>
      </c>
      <c r="BH40" s="1" t="e">
        <f t="shared" si="13"/>
        <v>#VALUE!</v>
      </c>
      <c r="BI40" s="1"/>
      <c r="BJ40" s="1" t="e">
        <f t="shared" si="14"/>
        <v>#VALUE!</v>
      </c>
    </row>
    <row r="41" spans="26:62" hidden="1" x14ac:dyDescent="0.3">
      <c r="Z41" s="4" t="s">
        <v>32</v>
      </c>
      <c r="AF41" s="8" t="s">
        <v>151</v>
      </c>
      <c r="AG41" s="24">
        <v>25295</v>
      </c>
      <c r="AH41" s="24">
        <v>25659</v>
      </c>
      <c r="AI41" s="8" t="e">
        <f t="shared" si="0"/>
        <v>#VALUE!</v>
      </c>
      <c r="AJ41" s="8" t="e">
        <f t="shared" si="1"/>
        <v>#VALUE!</v>
      </c>
      <c r="AK41" s="8" t="e">
        <f t="shared" si="15"/>
        <v>#VALUE!</v>
      </c>
      <c r="AL41" s="8" t="e">
        <f t="shared" si="2"/>
        <v>#VALUE!</v>
      </c>
      <c r="AM41" s="8"/>
      <c r="AN41" s="8" t="s">
        <v>161</v>
      </c>
      <c r="AO41" s="9">
        <v>17990</v>
      </c>
      <c r="AP41" s="9">
        <v>18354</v>
      </c>
      <c r="AQ41" s="8" t="e">
        <f t="shared" si="3"/>
        <v>#VALUE!</v>
      </c>
      <c r="AR41" s="4" t="e">
        <f t="shared" si="4"/>
        <v>#VALUE!</v>
      </c>
      <c r="AS41" s="4" t="e">
        <f t="shared" si="5"/>
        <v>#VALUE!</v>
      </c>
      <c r="AT41" s="4" t="e">
        <f t="shared" si="6"/>
        <v>#VALUE!</v>
      </c>
      <c r="BC41" s="1" t="s">
        <v>250</v>
      </c>
      <c r="BD41" s="44">
        <v>26391</v>
      </c>
      <c r="BE41" s="44">
        <v>26755</v>
      </c>
      <c r="BF41" s="1" t="e">
        <f t="shared" si="11"/>
        <v>#VALUE!</v>
      </c>
      <c r="BG41" s="1" t="e">
        <f t="shared" si="12"/>
        <v>#VALUE!</v>
      </c>
      <c r="BH41" s="1" t="e">
        <f t="shared" si="13"/>
        <v>#VALUE!</v>
      </c>
      <c r="BI41" s="1"/>
      <c r="BJ41" s="1" t="e">
        <f t="shared" si="14"/>
        <v>#VALUE!</v>
      </c>
    </row>
    <row r="42" spans="26:62" hidden="1" x14ac:dyDescent="0.3">
      <c r="Z42" s="4" t="s">
        <v>31</v>
      </c>
      <c r="AF42" s="8" t="s">
        <v>152</v>
      </c>
      <c r="AG42" s="9">
        <v>24564</v>
      </c>
      <c r="AH42" s="9">
        <v>24929</v>
      </c>
      <c r="AI42" s="8" t="e">
        <f t="shared" si="0"/>
        <v>#VALUE!</v>
      </c>
      <c r="AJ42" s="8" t="e">
        <f t="shared" si="1"/>
        <v>#VALUE!</v>
      </c>
      <c r="AK42" s="8" t="e">
        <f t="shared" si="15"/>
        <v>#VALUE!</v>
      </c>
      <c r="AL42" s="8" t="e">
        <f t="shared" si="2"/>
        <v>#VALUE!</v>
      </c>
      <c r="AM42" s="8"/>
      <c r="AN42" s="8" t="s">
        <v>162</v>
      </c>
      <c r="AO42" s="9">
        <v>17259</v>
      </c>
      <c r="AP42" s="9">
        <v>17624</v>
      </c>
      <c r="AQ42" s="8" t="e">
        <f t="shared" si="3"/>
        <v>#VALUE!</v>
      </c>
      <c r="AR42" s="4" t="e">
        <f t="shared" si="4"/>
        <v>#VALUE!</v>
      </c>
      <c r="AS42" s="4" t="e">
        <f t="shared" si="5"/>
        <v>#VALUE!</v>
      </c>
      <c r="AT42" s="4" t="e">
        <f t="shared" si="6"/>
        <v>#VALUE!</v>
      </c>
      <c r="BC42" s="1" t="s">
        <v>150</v>
      </c>
      <c r="BD42" s="44">
        <v>26025</v>
      </c>
      <c r="BE42" s="44">
        <v>26390</v>
      </c>
      <c r="BF42" s="1" t="e">
        <f t="shared" si="11"/>
        <v>#VALUE!</v>
      </c>
      <c r="BG42" s="1" t="e">
        <f t="shared" si="12"/>
        <v>#VALUE!</v>
      </c>
      <c r="BH42" s="1" t="e">
        <f t="shared" si="13"/>
        <v>#VALUE!</v>
      </c>
      <c r="BI42" s="1"/>
      <c r="BJ42" s="1" t="e">
        <f t="shared" si="14"/>
        <v>#VALUE!</v>
      </c>
    </row>
    <row r="43" spans="26:62" hidden="1" x14ac:dyDescent="0.3">
      <c r="Z43" s="4" t="s">
        <v>30</v>
      </c>
      <c r="AF43" s="8" t="s">
        <v>153</v>
      </c>
      <c r="AG43" s="24">
        <v>23834</v>
      </c>
      <c r="AH43" s="24">
        <v>24198</v>
      </c>
      <c r="AI43" s="8" t="e">
        <f t="shared" si="0"/>
        <v>#VALUE!</v>
      </c>
      <c r="AJ43" s="8" t="e">
        <f t="shared" si="1"/>
        <v>#VALUE!</v>
      </c>
      <c r="AK43" s="8" t="e">
        <f t="shared" si="15"/>
        <v>#VALUE!</v>
      </c>
      <c r="AL43" s="8" t="e">
        <f t="shared" si="2"/>
        <v>#VALUE!</v>
      </c>
      <c r="AM43" s="8"/>
      <c r="AN43" s="8" t="s">
        <v>163</v>
      </c>
      <c r="AO43" s="9">
        <v>16529</v>
      </c>
      <c r="AP43" s="9">
        <v>16893</v>
      </c>
      <c r="AQ43" s="8" t="e">
        <f t="shared" si="3"/>
        <v>#VALUE!</v>
      </c>
      <c r="AR43" s="4" t="e">
        <f t="shared" si="4"/>
        <v>#VALUE!</v>
      </c>
      <c r="AS43" s="4" t="e">
        <f t="shared" si="5"/>
        <v>#VALUE!</v>
      </c>
      <c r="AT43" s="4" t="e">
        <f t="shared" si="6"/>
        <v>#VALUE!</v>
      </c>
      <c r="BC43" s="1" t="s">
        <v>251</v>
      </c>
      <c r="BD43" s="44">
        <v>25660</v>
      </c>
      <c r="BE43" s="44">
        <v>26024</v>
      </c>
      <c r="BF43" s="1" t="e">
        <f t="shared" si="11"/>
        <v>#VALUE!</v>
      </c>
      <c r="BG43" s="1" t="e">
        <f t="shared" si="12"/>
        <v>#VALUE!</v>
      </c>
      <c r="BH43" s="1" t="e">
        <f t="shared" si="13"/>
        <v>#VALUE!</v>
      </c>
      <c r="BI43" s="1"/>
      <c r="BJ43" s="1" t="e">
        <f t="shared" si="14"/>
        <v>#VALUE!</v>
      </c>
    </row>
    <row r="44" spans="26:62" hidden="1" x14ac:dyDescent="0.3">
      <c r="Z44" s="4" t="s">
        <v>29</v>
      </c>
      <c r="AF44" s="8" t="s">
        <v>154</v>
      </c>
      <c r="AG44" s="9">
        <v>23103</v>
      </c>
      <c r="AH44" s="9">
        <v>23468</v>
      </c>
      <c r="AI44" s="8" t="e">
        <f t="shared" si="0"/>
        <v>#VALUE!</v>
      </c>
      <c r="AJ44" s="8" t="e">
        <f t="shared" si="1"/>
        <v>#VALUE!</v>
      </c>
      <c r="AK44" s="8" t="e">
        <f t="shared" si="15"/>
        <v>#VALUE!</v>
      </c>
      <c r="AL44" s="8" t="e">
        <f t="shared" si="2"/>
        <v>#VALUE!</v>
      </c>
      <c r="AM44" s="8"/>
      <c r="AN44" s="8" t="s">
        <v>164</v>
      </c>
      <c r="AO44" s="9">
        <v>15798</v>
      </c>
      <c r="AP44" s="9">
        <v>16163</v>
      </c>
      <c r="AQ44" s="8" t="e">
        <f t="shared" si="3"/>
        <v>#VALUE!</v>
      </c>
      <c r="AR44" s="4" t="e">
        <f t="shared" si="4"/>
        <v>#VALUE!</v>
      </c>
      <c r="AS44" s="4" t="e">
        <f t="shared" si="5"/>
        <v>#VALUE!</v>
      </c>
      <c r="AT44" s="4" t="e">
        <f t="shared" si="6"/>
        <v>#VALUE!</v>
      </c>
      <c r="BC44" s="1" t="s">
        <v>151</v>
      </c>
      <c r="BD44" s="44">
        <v>25295</v>
      </c>
      <c r="BE44" s="44">
        <v>25659</v>
      </c>
      <c r="BF44" s="1" t="e">
        <f t="shared" si="11"/>
        <v>#VALUE!</v>
      </c>
      <c r="BG44" s="1" t="e">
        <f t="shared" si="12"/>
        <v>#VALUE!</v>
      </c>
      <c r="BH44" s="1" t="e">
        <f t="shared" si="13"/>
        <v>#VALUE!</v>
      </c>
      <c r="BI44" s="1"/>
      <c r="BJ44" s="1" t="e">
        <f t="shared" si="14"/>
        <v>#VALUE!</v>
      </c>
    </row>
    <row r="45" spans="26:62" hidden="1" x14ac:dyDescent="0.3">
      <c r="Z45" s="4" t="s">
        <v>28</v>
      </c>
      <c r="AF45" s="8" t="s">
        <v>155</v>
      </c>
      <c r="AG45" s="24">
        <v>22373</v>
      </c>
      <c r="AH45" s="24">
        <v>22737</v>
      </c>
      <c r="AI45" s="8" t="e">
        <f t="shared" si="0"/>
        <v>#VALUE!</v>
      </c>
      <c r="AJ45" s="8" t="e">
        <f t="shared" si="1"/>
        <v>#VALUE!</v>
      </c>
      <c r="AK45" s="8" t="e">
        <f t="shared" si="15"/>
        <v>#VALUE!</v>
      </c>
      <c r="AL45" s="8" t="e">
        <f t="shared" si="2"/>
        <v>#VALUE!</v>
      </c>
      <c r="AM45" s="8"/>
      <c r="AN45" s="8" t="s">
        <v>165</v>
      </c>
      <c r="AO45" s="9">
        <v>15068</v>
      </c>
      <c r="AP45" s="9">
        <v>15432</v>
      </c>
      <c r="AQ45" s="8" t="e">
        <f t="shared" si="3"/>
        <v>#VALUE!</v>
      </c>
      <c r="AR45" s="4" t="e">
        <f t="shared" si="4"/>
        <v>#VALUE!</v>
      </c>
      <c r="AS45" s="4" t="e">
        <f t="shared" si="5"/>
        <v>#VALUE!</v>
      </c>
      <c r="AT45" s="4" t="e">
        <f t="shared" si="6"/>
        <v>#VALUE!</v>
      </c>
      <c r="BC45" s="1" t="s">
        <v>252</v>
      </c>
      <c r="BD45" s="44">
        <v>24930</v>
      </c>
      <c r="BE45" s="44">
        <v>25294</v>
      </c>
      <c r="BF45" s="1" t="e">
        <f t="shared" si="11"/>
        <v>#VALUE!</v>
      </c>
      <c r="BG45" s="1" t="e">
        <f t="shared" si="12"/>
        <v>#VALUE!</v>
      </c>
      <c r="BH45" s="1" t="e">
        <f t="shared" si="13"/>
        <v>#VALUE!</v>
      </c>
      <c r="BI45" s="1"/>
      <c r="BJ45" s="1" t="e">
        <f t="shared" si="14"/>
        <v>#VALUE!</v>
      </c>
    </row>
    <row r="46" spans="26:62" hidden="1" x14ac:dyDescent="0.3">
      <c r="Z46" s="4" t="s">
        <v>27</v>
      </c>
      <c r="AF46" s="8" t="s">
        <v>156</v>
      </c>
      <c r="AG46" s="9">
        <v>21642</v>
      </c>
      <c r="AH46" s="9">
        <v>22007</v>
      </c>
      <c r="AI46" s="8" t="e">
        <f t="shared" si="0"/>
        <v>#VALUE!</v>
      </c>
      <c r="AJ46" s="8" t="e">
        <f t="shared" si="1"/>
        <v>#VALUE!</v>
      </c>
      <c r="AK46" s="8" t="e">
        <f t="shared" si="15"/>
        <v>#VALUE!</v>
      </c>
      <c r="AL46" s="8" t="e">
        <f t="shared" si="2"/>
        <v>#VALUE!</v>
      </c>
      <c r="AM46" s="8"/>
      <c r="AN46" s="8" t="s">
        <v>166</v>
      </c>
      <c r="AO46" s="9">
        <v>14337</v>
      </c>
      <c r="AP46" s="9">
        <v>14702</v>
      </c>
      <c r="AQ46" s="8" t="e">
        <f t="shared" si="3"/>
        <v>#VALUE!</v>
      </c>
      <c r="AR46" s="4" t="e">
        <f t="shared" si="4"/>
        <v>#VALUE!</v>
      </c>
      <c r="AS46" s="4" t="e">
        <f t="shared" si="5"/>
        <v>#VALUE!</v>
      </c>
      <c r="AT46" s="4" t="e">
        <f t="shared" si="6"/>
        <v>#VALUE!</v>
      </c>
      <c r="BC46" s="1" t="s">
        <v>152</v>
      </c>
      <c r="BD46" s="44">
        <v>24564</v>
      </c>
      <c r="BE46" s="44">
        <v>24929</v>
      </c>
      <c r="BF46" s="1" t="e">
        <f t="shared" si="11"/>
        <v>#VALUE!</v>
      </c>
      <c r="BG46" s="1" t="e">
        <f t="shared" si="12"/>
        <v>#VALUE!</v>
      </c>
      <c r="BH46" s="1" t="e">
        <f t="shared" si="13"/>
        <v>#VALUE!</v>
      </c>
      <c r="BI46" s="1"/>
      <c r="BJ46" s="1" t="e">
        <f t="shared" si="14"/>
        <v>#VALUE!</v>
      </c>
    </row>
    <row r="47" spans="26:62" hidden="1" x14ac:dyDescent="0.3">
      <c r="Z47" s="4" t="s">
        <v>26</v>
      </c>
      <c r="AF47" s="8" t="s">
        <v>157</v>
      </c>
      <c r="AG47" s="24">
        <v>20912</v>
      </c>
      <c r="AH47" s="24">
        <v>21276</v>
      </c>
      <c r="AI47" s="8" t="e">
        <f t="shared" si="0"/>
        <v>#VALUE!</v>
      </c>
      <c r="AJ47" s="8" t="e">
        <f t="shared" si="1"/>
        <v>#VALUE!</v>
      </c>
      <c r="AK47" s="8" t="e">
        <f t="shared" si="15"/>
        <v>#VALUE!</v>
      </c>
      <c r="AL47" s="8" t="e">
        <f t="shared" si="2"/>
        <v>#VALUE!</v>
      </c>
      <c r="AM47" s="8"/>
      <c r="AN47" s="8" t="s">
        <v>167</v>
      </c>
      <c r="AO47" s="9">
        <v>13607</v>
      </c>
      <c r="AP47" s="9">
        <v>13971</v>
      </c>
      <c r="AQ47" s="8" t="e">
        <f t="shared" si="3"/>
        <v>#VALUE!</v>
      </c>
      <c r="AR47" s="4" t="e">
        <f t="shared" si="4"/>
        <v>#VALUE!</v>
      </c>
      <c r="AS47" s="4" t="e">
        <f t="shared" si="5"/>
        <v>#VALUE!</v>
      </c>
      <c r="AT47" s="4" t="e">
        <f t="shared" si="6"/>
        <v>#VALUE!</v>
      </c>
      <c r="BC47" s="1" t="s">
        <v>253</v>
      </c>
      <c r="BD47" s="44">
        <v>24199</v>
      </c>
      <c r="BE47" s="44">
        <v>24563</v>
      </c>
      <c r="BF47" s="1" t="e">
        <f t="shared" si="11"/>
        <v>#VALUE!</v>
      </c>
      <c r="BG47" s="1" t="e">
        <f t="shared" si="12"/>
        <v>#VALUE!</v>
      </c>
      <c r="BH47" s="1" t="e">
        <f t="shared" si="13"/>
        <v>#VALUE!</v>
      </c>
      <c r="BI47" s="1"/>
      <c r="BJ47" s="1" t="e">
        <f t="shared" si="14"/>
        <v>#VALUE!</v>
      </c>
    </row>
    <row r="48" spans="26:62" hidden="1" x14ac:dyDescent="0.3">
      <c r="Z48" s="4" t="s">
        <v>25</v>
      </c>
      <c r="AF48" s="8" t="s">
        <v>158</v>
      </c>
      <c r="AG48" s="9">
        <v>20181</v>
      </c>
      <c r="AH48" s="9">
        <v>20546</v>
      </c>
      <c r="AI48" s="8" t="e">
        <f t="shared" si="0"/>
        <v>#VALUE!</v>
      </c>
      <c r="AJ48" s="8" t="e">
        <f t="shared" si="1"/>
        <v>#VALUE!</v>
      </c>
      <c r="AK48" s="8" t="e">
        <f t="shared" si="15"/>
        <v>#VALUE!</v>
      </c>
      <c r="AL48" s="8" t="e">
        <f t="shared" si="2"/>
        <v>#VALUE!</v>
      </c>
      <c r="AM48" s="8"/>
      <c r="AN48" s="8" t="s">
        <v>168</v>
      </c>
      <c r="AO48" s="9">
        <v>12876</v>
      </c>
      <c r="AP48" s="9">
        <v>13241</v>
      </c>
      <c r="AQ48" s="8" t="e">
        <f t="shared" si="3"/>
        <v>#VALUE!</v>
      </c>
      <c r="AR48" s="4" t="e">
        <f t="shared" si="4"/>
        <v>#VALUE!</v>
      </c>
      <c r="AS48" s="4" t="e">
        <f t="shared" si="5"/>
        <v>#VALUE!</v>
      </c>
      <c r="AT48" s="4" t="e">
        <f t="shared" si="6"/>
        <v>#VALUE!</v>
      </c>
      <c r="BC48" s="1" t="s">
        <v>153</v>
      </c>
      <c r="BD48" s="44">
        <v>23834</v>
      </c>
      <c r="BE48" s="44">
        <v>24198</v>
      </c>
      <c r="BF48" s="1" t="e">
        <f t="shared" si="11"/>
        <v>#VALUE!</v>
      </c>
      <c r="BG48" s="1" t="e">
        <f t="shared" si="12"/>
        <v>#VALUE!</v>
      </c>
      <c r="BH48" s="1" t="e">
        <f t="shared" si="13"/>
        <v>#VALUE!</v>
      </c>
      <c r="BI48" s="1"/>
      <c r="BJ48" s="1" t="e">
        <f t="shared" si="14"/>
        <v>#VALUE!</v>
      </c>
    </row>
    <row r="49" spans="26:62" hidden="1" x14ac:dyDescent="0.3">
      <c r="Z49" s="4" t="s">
        <v>24</v>
      </c>
      <c r="AF49" s="8" t="s">
        <v>159</v>
      </c>
      <c r="AG49" s="24">
        <v>19451</v>
      </c>
      <c r="AH49" s="24">
        <v>19815</v>
      </c>
      <c r="AI49" s="8" t="e">
        <f t="shared" si="0"/>
        <v>#VALUE!</v>
      </c>
      <c r="AJ49" s="8" t="e">
        <f t="shared" si="1"/>
        <v>#VALUE!</v>
      </c>
      <c r="AK49" s="8" t="e">
        <f t="shared" si="15"/>
        <v>#VALUE!</v>
      </c>
      <c r="AL49" s="8" t="e">
        <f t="shared" si="2"/>
        <v>#VALUE!</v>
      </c>
      <c r="AM49" s="8"/>
      <c r="AN49" s="8" t="s">
        <v>169</v>
      </c>
      <c r="AO49" s="9">
        <v>12146</v>
      </c>
      <c r="AP49" s="9">
        <v>12510</v>
      </c>
      <c r="AQ49" s="8" t="e">
        <f t="shared" si="3"/>
        <v>#VALUE!</v>
      </c>
      <c r="AR49" s="4" t="e">
        <f t="shared" si="4"/>
        <v>#VALUE!</v>
      </c>
      <c r="AS49" s="4" t="e">
        <f t="shared" si="5"/>
        <v>#VALUE!</v>
      </c>
      <c r="AT49" s="4" t="e">
        <f t="shared" si="6"/>
        <v>#VALUE!</v>
      </c>
      <c r="BC49" s="1" t="s">
        <v>254</v>
      </c>
      <c r="BD49" s="44">
        <v>23469</v>
      </c>
      <c r="BE49" s="44">
        <v>23833</v>
      </c>
      <c r="BF49" s="1" t="e">
        <f t="shared" si="11"/>
        <v>#VALUE!</v>
      </c>
      <c r="BG49" s="1" t="e">
        <f t="shared" si="12"/>
        <v>#VALUE!</v>
      </c>
      <c r="BH49" s="1" t="e">
        <f t="shared" si="13"/>
        <v>#VALUE!</v>
      </c>
      <c r="BI49" s="1"/>
      <c r="BJ49" s="1" t="e">
        <f t="shared" si="14"/>
        <v>#VALUE!</v>
      </c>
    </row>
    <row r="50" spans="26:62" hidden="1" x14ac:dyDescent="0.3">
      <c r="Z50" s="4" t="s">
        <v>23</v>
      </c>
      <c r="AF50" s="8" t="s">
        <v>160</v>
      </c>
      <c r="AG50" s="9">
        <v>18720</v>
      </c>
      <c r="AH50" s="9">
        <v>19085</v>
      </c>
      <c r="AI50" s="8" t="e">
        <f t="shared" si="0"/>
        <v>#VALUE!</v>
      </c>
      <c r="AJ50" s="8" t="e">
        <f t="shared" si="1"/>
        <v>#VALUE!</v>
      </c>
      <c r="AK50" s="8" t="e">
        <f t="shared" si="15"/>
        <v>#VALUE!</v>
      </c>
      <c r="AL50" s="8" t="e">
        <f t="shared" si="2"/>
        <v>#VALUE!</v>
      </c>
      <c r="AM50" s="8"/>
      <c r="AN50" s="8" t="s">
        <v>170</v>
      </c>
      <c r="AO50" s="9">
        <v>11415</v>
      </c>
      <c r="AP50" s="9">
        <v>11780</v>
      </c>
      <c r="AQ50" s="8" t="e">
        <f t="shared" si="3"/>
        <v>#VALUE!</v>
      </c>
      <c r="AR50" s="4" t="e">
        <f t="shared" si="4"/>
        <v>#VALUE!</v>
      </c>
      <c r="AS50" s="4" t="e">
        <f t="shared" si="5"/>
        <v>#VALUE!</v>
      </c>
      <c r="AT50" s="4" t="e">
        <f t="shared" si="6"/>
        <v>#VALUE!</v>
      </c>
      <c r="BC50" s="1" t="s">
        <v>154</v>
      </c>
      <c r="BD50" s="44">
        <v>23103</v>
      </c>
      <c r="BE50" s="44">
        <v>23468</v>
      </c>
      <c r="BF50" s="1" t="e">
        <f t="shared" si="11"/>
        <v>#VALUE!</v>
      </c>
      <c r="BG50" s="1" t="e">
        <f t="shared" si="12"/>
        <v>#VALUE!</v>
      </c>
      <c r="BH50" s="1" t="e">
        <f t="shared" si="13"/>
        <v>#VALUE!</v>
      </c>
      <c r="BI50" s="1"/>
      <c r="BJ50" s="1" t="e">
        <f t="shared" si="14"/>
        <v>#VALUE!</v>
      </c>
    </row>
    <row r="51" spans="26:62" hidden="1" x14ac:dyDescent="0.3">
      <c r="Z51" s="4" t="s">
        <v>22</v>
      </c>
      <c r="AF51" s="8" t="s">
        <v>161</v>
      </c>
      <c r="AG51" s="24">
        <v>17990</v>
      </c>
      <c r="AH51" s="24">
        <v>18354</v>
      </c>
      <c r="AI51" s="8" t="e">
        <f>IF(AND($AI$6&gt;=AG51,$AI$6&lt;=AH51),"〇","×")</f>
        <v>#VALUE!</v>
      </c>
      <c r="AJ51" s="8" t="e">
        <f t="shared" si="1"/>
        <v>#VALUE!</v>
      </c>
      <c r="AK51" s="8" t="e">
        <f t="shared" si="15"/>
        <v>#VALUE!</v>
      </c>
      <c r="AL51" s="8" t="e">
        <f t="shared" si="2"/>
        <v>#VALUE!</v>
      </c>
      <c r="AM51" s="8"/>
      <c r="AN51" s="8" t="s">
        <v>171</v>
      </c>
      <c r="AO51" s="9">
        <v>10685</v>
      </c>
      <c r="AP51" s="9">
        <v>11049</v>
      </c>
      <c r="AQ51" s="8" t="e">
        <f t="shared" si="3"/>
        <v>#VALUE!</v>
      </c>
      <c r="AR51" s="4" t="e">
        <f t="shared" si="4"/>
        <v>#VALUE!</v>
      </c>
      <c r="AS51" s="4" t="e">
        <f t="shared" si="5"/>
        <v>#VALUE!</v>
      </c>
      <c r="AT51" s="4" t="e">
        <f t="shared" si="6"/>
        <v>#VALUE!</v>
      </c>
      <c r="BC51" s="1" t="s">
        <v>255</v>
      </c>
      <c r="BD51" s="44">
        <v>22738</v>
      </c>
      <c r="BE51" s="44">
        <v>23102</v>
      </c>
      <c r="BF51" s="1" t="e">
        <f t="shared" si="11"/>
        <v>#VALUE!</v>
      </c>
      <c r="BG51" s="1" t="e">
        <f t="shared" si="12"/>
        <v>#VALUE!</v>
      </c>
      <c r="BH51" s="1" t="e">
        <f t="shared" si="13"/>
        <v>#VALUE!</v>
      </c>
      <c r="BI51" s="1"/>
      <c r="BJ51" s="1" t="e">
        <f t="shared" si="14"/>
        <v>#VALUE!</v>
      </c>
    </row>
    <row r="52" spans="26:62" hidden="1" x14ac:dyDescent="0.3">
      <c r="Z52" s="4" t="s">
        <v>21</v>
      </c>
      <c r="AF52" s="8" t="s">
        <v>162</v>
      </c>
      <c r="AG52" s="9">
        <v>17259</v>
      </c>
      <c r="AH52" s="9">
        <v>17624</v>
      </c>
      <c r="AI52" s="8" t="e">
        <f t="shared" si="0"/>
        <v>#VALUE!</v>
      </c>
      <c r="AJ52" s="8" t="e">
        <f t="shared" si="1"/>
        <v>#VALUE!</v>
      </c>
      <c r="AK52" s="8" t="e">
        <f t="shared" si="15"/>
        <v>#VALUE!</v>
      </c>
      <c r="AL52" s="8" t="e">
        <f t="shared" si="2"/>
        <v>#VALUE!</v>
      </c>
      <c r="AM52" s="8"/>
      <c r="AN52" s="8" t="s">
        <v>172</v>
      </c>
      <c r="AO52" s="9">
        <v>9954</v>
      </c>
      <c r="AP52" s="9">
        <v>10319</v>
      </c>
      <c r="AQ52" s="8" t="e">
        <f t="shared" si="3"/>
        <v>#VALUE!</v>
      </c>
      <c r="AR52" s="4" t="e">
        <f t="shared" si="4"/>
        <v>#VALUE!</v>
      </c>
      <c r="AS52" s="4" t="e">
        <f t="shared" si="5"/>
        <v>#VALUE!</v>
      </c>
      <c r="AT52" s="4" t="e">
        <f>IF(AND($AI$15&gt;=AO52,$AI$15&lt;=AP52),"〇","×")</f>
        <v>#VALUE!</v>
      </c>
      <c r="BC52" s="1" t="s">
        <v>155</v>
      </c>
      <c r="BD52" s="44">
        <v>22373</v>
      </c>
      <c r="BE52" s="44">
        <v>22737</v>
      </c>
      <c r="BF52" s="1" t="e">
        <f t="shared" si="11"/>
        <v>#VALUE!</v>
      </c>
      <c r="BG52" s="1" t="e">
        <f t="shared" si="12"/>
        <v>#VALUE!</v>
      </c>
      <c r="BH52" s="1" t="e">
        <f t="shared" si="13"/>
        <v>#VALUE!</v>
      </c>
      <c r="BI52" s="1"/>
      <c r="BJ52" s="1" t="e">
        <f t="shared" si="14"/>
        <v>#VALUE!</v>
      </c>
    </row>
    <row r="53" spans="26:62" hidden="1" x14ac:dyDescent="0.3">
      <c r="Z53" s="4" t="s">
        <v>20</v>
      </c>
      <c r="AF53" s="8" t="s">
        <v>163</v>
      </c>
      <c r="AG53" s="24">
        <v>16529</v>
      </c>
      <c r="AH53" s="24">
        <v>16893</v>
      </c>
      <c r="AI53" s="8" t="e">
        <f t="shared" si="0"/>
        <v>#VALUE!</v>
      </c>
      <c r="AJ53" s="8" t="e">
        <f t="shared" si="1"/>
        <v>#VALUE!</v>
      </c>
      <c r="AK53" s="8" t="e">
        <f t="shared" si="15"/>
        <v>#VALUE!</v>
      </c>
      <c r="AL53" s="8" t="e">
        <f t="shared" si="2"/>
        <v>#VALUE!</v>
      </c>
      <c r="AM53" s="8"/>
      <c r="BC53" s="1" t="s">
        <v>256</v>
      </c>
      <c r="BD53" s="44">
        <v>22008</v>
      </c>
      <c r="BE53" s="44">
        <v>22372</v>
      </c>
      <c r="BF53" s="1" t="e">
        <f t="shared" si="11"/>
        <v>#VALUE!</v>
      </c>
      <c r="BG53" s="1" t="e">
        <f t="shared" si="12"/>
        <v>#VALUE!</v>
      </c>
      <c r="BH53" s="1" t="e">
        <f t="shared" si="13"/>
        <v>#VALUE!</v>
      </c>
      <c r="BI53" s="1"/>
      <c r="BJ53" s="1" t="e">
        <f t="shared" si="14"/>
        <v>#VALUE!</v>
      </c>
    </row>
    <row r="54" spans="26:62" hidden="1" x14ac:dyDescent="0.3">
      <c r="Z54" s="4" t="s">
        <v>19</v>
      </c>
      <c r="AF54" s="8" t="s">
        <v>164</v>
      </c>
      <c r="AG54" s="9">
        <v>15798</v>
      </c>
      <c r="AH54" s="9">
        <v>16163</v>
      </c>
      <c r="AI54" s="8" t="e">
        <f t="shared" si="0"/>
        <v>#VALUE!</v>
      </c>
      <c r="AJ54" s="8" t="e">
        <f t="shared" si="1"/>
        <v>#VALUE!</v>
      </c>
      <c r="AK54" s="8" t="e">
        <f t="shared" si="15"/>
        <v>#VALUE!</v>
      </c>
      <c r="AL54" s="8" t="e">
        <f t="shared" si="2"/>
        <v>#VALUE!</v>
      </c>
      <c r="AM54" s="8"/>
      <c r="BC54" s="1" t="s">
        <v>156</v>
      </c>
      <c r="BD54" s="44">
        <v>21642</v>
      </c>
      <c r="BE54" s="44">
        <v>22007</v>
      </c>
      <c r="BF54" s="1" t="e">
        <f t="shared" si="11"/>
        <v>#VALUE!</v>
      </c>
      <c r="BG54" s="1" t="e">
        <f t="shared" si="12"/>
        <v>#VALUE!</v>
      </c>
      <c r="BH54" s="1" t="e">
        <f t="shared" si="13"/>
        <v>#VALUE!</v>
      </c>
      <c r="BI54" s="1"/>
      <c r="BJ54" s="1" t="e">
        <f t="shared" si="14"/>
        <v>#VALUE!</v>
      </c>
    </row>
    <row r="55" spans="26:62" hidden="1" x14ac:dyDescent="0.3">
      <c r="Z55" s="4" t="s">
        <v>18</v>
      </c>
      <c r="AF55" s="8" t="s">
        <v>165</v>
      </c>
      <c r="AG55" s="24">
        <v>15068</v>
      </c>
      <c r="AH55" s="24">
        <v>15432</v>
      </c>
      <c r="AI55" s="8" t="e">
        <f t="shared" si="0"/>
        <v>#VALUE!</v>
      </c>
      <c r="AJ55" s="8" t="e">
        <f t="shared" si="1"/>
        <v>#VALUE!</v>
      </c>
      <c r="AK55" s="8" t="e">
        <f t="shared" si="15"/>
        <v>#VALUE!</v>
      </c>
      <c r="AL55" s="8" t="e">
        <f t="shared" si="2"/>
        <v>#VALUE!</v>
      </c>
      <c r="AM55" s="8"/>
      <c r="BC55" s="1" t="s">
        <v>257</v>
      </c>
      <c r="BD55" s="44">
        <v>21277</v>
      </c>
      <c r="BE55" s="44">
        <v>21641</v>
      </c>
      <c r="BF55" s="1" t="e">
        <f t="shared" si="11"/>
        <v>#VALUE!</v>
      </c>
      <c r="BG55" s="1" t="e">
        <f t="shared" si="12"/>
        <v>#VALUE!</v>
      </c>
      <c r="BH55" s="1" t="e">
        <f t="shared" si="13"/>
        <v>#VALUE!</v>
      </c>
      <c r="BI55" s="1"/>
      <c r="BJ55" s="1" t="e">
        <f t="shared" si="14"/>
        <v>#VALUE!</v>
      </c>
    </row>
    <row r="56" spans="26:62" hidden="1" x14ac:dyDescent="0.3">
      <c r="Z56" s="4" t="s">
        <v>17</v>
      </c>
      <c r="AF56" s="8" t="s">
        <v>166</v>
      </c>
      <c r="AG56" s="9">
        <v>14337</v>
      </c>
      <c r="AH56" s="9">
        <v>14702</v>
      </c>
      <c r="AI56" s="8" t="e">
        <f t="shared" si="0"/>
        <v>#VALUE!</v>
      </c>
      <c r="AJ56" s="8" t="e">
        <f t="shared" si="1"/>
        <v>#VALUE!</v>
      </c>
      <c r="AK56" s="8" t="e">
        <f t="shared" si="15"/>
        <v>#VALUE!</v>
      </c>
      <c r="AL56" s="8" t="e">
        <f t="shared" si="2"/>
        <v>#VALUE!</v>
      </c>
      <c r="AM56" s="8"/>
      <c r="BC56" s="1" t="s">
        <v>157</v>
      </c>
      <c r="BD56" s="44">
        <v>20912</v>
      </c>
      <c r="BE56" s="44">
        <v>21276</v>
      </c>
      <c r="BF56" s="1" t="e">
        <f t="shared" si="11"/>
        <v>#VALUE!</v>
      </c>
      <c r="BG56" s="1" t="e">
        <f t="shared" si="12"/>
        <v>#VALUE!</v>
      </c>
      <c r="BH56" s="1" t="e">
        <f t="shared" si="13"/>
        <v>#VALUE!</v>
      </c>
      <c r="BI56" s="1"/>
      <c r="BJ56" s="1" t="e">
        <f t="shared" si="14"/>
        <v>#VALUE!</v>
      </c>
    </row>
    <row r="57" spans="26:62" hidden="1" x14ac:dyDescent="0.3">
      <c r="Z57" s="4" t="s">
        <v>16</v>
      </c>
      <c r="AF57" s="8" t="s">
        <v>167</v>
      </c>
      <c r="AG57" s="24">
        <v>13607</v>
      </c>
      <c r="AH57" s="24">
        <v>13971</v>
      </c>
      <c r="AI57" s="8" t="e">
        <f t="shared" si="0"/>
        <v>#VALUE!</v>
      </c>
      <c r="AJ57" s="8" t="e">
        <f t="shared" si="1"/>
        <v>#VALUE!</v>
      </c>
      <c r="AK57" s="8" t="e">
        <f t="shared" si="15"/>
        <v>#VALUE!</v>
      </c>
      <c r="AL57" s="8" t="e">
        <f t="shared" si="2"/>
        <v>#VALUE!</v>
      </c>
      <c r="AM57" s="8"/>
      <c r="BC57" s="1" t="s">
        <v>258</v>
      </c>
      <c r="BD57" s="44">
        <v>20547</v>
      </c>
      <c r="BE57" s="44">
        <v>20911</v>
      </c>
      <c r="BF57" s="1" t="e">
        <f t="shared" si="11"/>
        <v>#VALUE!</v>
      </c>
      <c r="BG57" s="1" t="e">
        <f t="shared" si="12"/>
        <v>#VALUE!</v>
      </c>
      <c r="BH57" s="1" t="e">
        <f t="shared" si="13"/>
        <v>#VALUE!</v>
      </c>
      <c r="BI57" s="1"/>
      <c r="BJ57" s="1" t="e">
        <f t="shared" si="14"/>
        <v>#VALUE!</v>
      </c>
    </row>
    <row r="58" spans="26:62" hidden="1" x14ac:dyDescent="0.3">
      <c r="Z58" s="4" t="s">
        <v>15</v>
      </c>
      <c r="AF58" s="8" t="s">
        <v>168</v>
      </c>
      <c r="AG58" s="9">
        <v>12876</v>
      </c>
      <c r="AH58" s="9">
        <v>13241</v>
      </c>
      <c r="AI58" s="8" t="e">
        <f t="shared" si="0"/>
        <v>#VALUE!</v>
      </c>
      <c r="AJ58" s="8" t="e">
        <f t="shared" si="1"/>
        <v>#VALUE!</v>
      </c>
      <c r="AK58" s="8" t="e">
        <f t="shared" si="15"/>
        <v>#VALUE!</v>
      </c>
      <c r="AL58" s="8" t="e">
        <f t="shared" si="2"/>
        <v>#VALUE!</v>
      </c>
      <c r="AM58" s="8"/>
      <c r="BC58" s="1" t="s">
        <v>158</v>
      </c>
      <c r="BD58" s="44">
        <v>20181</v>
      </c>
      <c r="BE58" s="44">
        <v>20546</v>
      </c>
      <c r="BF58" s="1" t="e">
        <f t="shared" si="11"/>
        <v>#VALUE!</v>
      </c>
      <c r="BG58" s="1" t="e">
        <f t="shared" si="12"/>
        <v>#VALUE!</v>
      </c>
      <c r="BH58" s="1" t="e">
        <f t="shared" si="13"/>
        <v>#VALUE!</v>
      </c>
      <c r="BI58" s="1"/>
      <c r="BJ58" s="1" t="e">
        <f t="shared" si="14"/>
        <v>#VALUE!</v>
      </c>
    </row>
    <row r="59" spans="26:62" hidden="1" x14ac:dyDescent="0.3">
      <c r="Z59" s="4" t="s">
        <v>14</v>
      </c>
      <c r="AF59" s="8" t="s">
        <v>169</v>
      </c>
      <c r="AG59" s="24">
        <v>12146</v>
      </c>
      <c r="AH59" s="24">
        <v>12510</v>
      </c>
      <c r="AI59" s="8" t="e">
        <f t="shared" si="0"/>
        <v>#VALUE!</v>
      </c>
      <c r="AJ59" s="8" t="e">
        <f t="shared" si="1"/>
        <v>#VALUE!</v>
      </c>
      <c r="AK59" s="8" t="e">
        <f t="shared" si="15"/>
        <v>#VALUE!</v>
      </c>
      <c r="AL59" s="8" t="e">
        <f t="shared" si="2"/>
        <v>#VALUE!</v>
      </c>
      <c r="AM59" s="8"/>
      <c r="BC59" s="1" t="s">
        <v>259</v>
      </c>
      <c r="BD59" s="44">
        <v>19816</v>
      </c>
      <c r="BE59" s="44">
        <v>20180</v>
      </c>
      <c r="BF59" s="1" t="e">
        <f t="shared" si="11"/>
        <v>#VALUE!</v>
      </c>
      <c r="BG59" s="1" t="e">
        <f t="shared" si="12"/>
        <v>#VALUE!</v>
      </c>
      <c r="BH59" s="1" t="e">
        <f t="shared" si="13"/>
        <v>#VALUE!</v>
      </c>
      <c r="BI59" s="1"/>
      <c r="BJ59" s="1" t="e">
        <f t="shared" si="14"/>
        <v>#VALUE!</v>
      </c>
    </row>
    <row r="60" spans="26:62" hidden="1" x14ac:dyDescent="0.3">
      <c r="Z60" s="4" t="s">
        <v>13</v>
      </c>
      <c r="AF60" s="8" t="s">
        <v>170</v>
      </c>
      <c r="AG60" s="9">
        <v>11415</v>
      </c>
      <c r="AH60" s="9">
        <v>11780</v>
      </c>
      <c r="AI60" s="8" t="e">
        <f t="shared" si="0"/>
        <v>#VALUE!</v>
      </c>
      <c r="AJ60" s="8" t="e">
        <f t="shared" si="1"/>
        <v>#VALUE!</v>
      </c>
      <c r="AK60" s="8" t="e">
        <f t="shared" si="15"/>
        <v>#VALUE!</v>
      </c>
      <c r="AL60" s="8" t="e">
        <f t="shared" si="2"/>
        <v>#VALUE!</v>
      </c>
      <c r="AM60" s="8"/>
      <c r="BC60" s="1" t="s">
        <v>159</v>
      </c>
      <c r="BD60" s="44">
        <v>19451</v>
      </c>
      <c r="BE60" s="44">
        <v>19815</v>
      </c>
      <c r="BF60" s="1" t="e">
        <f t="shared" si="11"/>
        <v>#VALUE!</v>
      </c>
      <c r="BG60" s="1" t="e">
        <f t="shared" si="12"/>
        <v>#VALUE!</v>
      </c>
      <c r="BH60" s="1" t="e">
        <f t="shared" si="13"/>
        <v>#VALUE!</v>
      </c>
      <c r="BI60" s="1"/>
      <c r="BJ60" s="1" t="e">
        <f t="shared" si="14"/>
        <v>#VALUE!</v>
      </c>
    </row>
    <row r="61" spans="26:62" hidden="1" x14ac:dyDescent="0.3">
      <c r="Z61" s="4" t="s">
        <v>12</v>
      </c>
      <c r="AF61" s="8" t="s">
        <v>171</v>
      </c>
      <c r="AG61" s="24">
        <v>10685</v>
      </c>
      <c r="AH61" s="24">
        <v>11049</v>
      </c>
      <c r="AI61" s="8" t="e">
        <f t="shared" si="0"/>
        <v>#VALUE!</v>
      </c>
      <c r="AJ61" s="8" t="e">
        <f t="shared" si="1"/>
        <v>#VALUE!</v>
      </c>
      <c r="AK61" s="8" t="e">
        <f t="shared" si="15"/>
        <v>#VALUE!</v>
      </c>
      <c r="AL61" s="8" t="e">
        <f t="shared" si="2"/>
        <v>#VALUE!</v>
      </c>
      <c r="AM61" s="8"/>
      <c r="BC61" s="1" t="s">
        <v>260</v>
      </c>
      <c r="BD61" s="44">
        <v>19086</v>
      </c>
      <c r="BE61" s="44">
        <v>19450</v>
      </c>
      <c r="BF61" s="1" t="e">
        <f t="shared" si="11"/>
        <v>#VALUE!</v>
      </c>
      <c r="BG61" s="1" t="e">
        <f t="shared" si="12"/>
        <v>#VALUE!</v>
      </c>
      <c r="BH61" s="1" t="e">
        <f t="shared" si="13"/>
        <v>#VALUE!</v>
      </c>
      <c r="BI61" s="1"/>
      <c r="BJ61" s="1" t="e">
        <f t="shared" si="14"/>
        <v>#VALUE!</v>
      </c>
    </row>
    <row r="62" spans="26:62" hidden="1" x14ac:dyDescent="0.3">
      <c r="Z62" s="4" t="s">
        <v>11</v>
      </c>
      <c r="AF62" s="8" t="s">
        <v>172</v>
      </c>
      <c r="AG62" s="9">
        <v>9954</v>
      </c>
      <c r="AH62" s="9">
        <v>10319</v>
      </c>
      <c r="AI62" s="8" t="e">
        <f t="shared" si="0"/>
        <v>#VALUE!</v>
      </c>
      <c r="AJ62" s="8" t="e">
        <f t="shared" si="1"/>
        <v>#VALUE!</v>
      </c>
      <c r="AK62" s="8" t="e">
        <f t="shared" si="15"/>
        <v>#VALUE!</v>
      </c>
      <c r="AL62" s="8" t="e">
        <f t="shared" si="2"/>
        <v>#VALUE!</v>
      </c>
      <c r="AM62" s="8"/>
      <c r="BC62" s="1" t="s">
        <v>160</v>
      </c>
      <c r="BD62" s="44">
        <v>18720</v>
      </c>
      <c r="BE62" s="44">
        <v>19085</v>
      </c>
      <c r="BF62" s="1" t="e">
        <f t="shared" si="11"/>
        <v>#VALUE!</v>
      </c>
      <c r="BG62" s="1" t="e">
        <f t="shared" si="12"/>
        <v>#VALUE!</v>
      </c>
      <c r="BH62" s="1" t="e">
        <f t="shared" si="13"/>
        <v>#VALUE!</v>
      </c>
      <c r="BI62" s="1"/>
      <c r="BJ62" s="1" t="e">
        <f t="shared" si="14"/>
        <v>#VALUE!</v>
      </c>
    </row>
    <row r="63" spans="26:62" hidden="1" x14ac:dyDescent="0.3">
      <c r="Z63" s="4" t="s">
        <v>10</v>
      </c>
      <c r="BC63" s="1" t="s">
        <v>261</v>
      </c>
      <c r="BD63" s="44">
        <v>18355</v>
      </c>
      <c r="BE63" s="44">
        <v>18719</v>
      </c>
      <c r="BF63" s="1" t="e">
        <f t="shared" si="11"/>
        <v>#VALUE!</v>
      </c>
      <c r="BG63" s="1" t="e">
        <f t="shared" si="12"/>
        <v>#VALUE!</v>
      </c>
      <c r="BH63" s="1" t="e">
        <f t="shared" si="13"/>
        <v>#VALUE!</v>
      </c>
      <c r="BI63" s="1"/>
      <c r="BJ63" s="1" t="e">
        <f t="shared" si="14"/>
        <v>#VALUE!</v>
      </c>
    </row>
    <row r="64" spans="26:62" hidden="1" x14ac:dyDescent="0.3">
      <c r="Z64" s="4" t="s">
        <v>9</v>
      </c>
    </row>
    <row r="65" spans="26:26" hidden="1" x14ac:dyDescent="0.3">
      <c r="Z65" s="4" t="s">
        <v>8</v>
      </c>
    </row>
    <row r="66" spans="26:26" hidden="1" x14ac:dyDescent="0.3">
      <c r="Z66" s="4" t="s">
        <v>7</v>
      </c>
    </row>
    <row r="67" spans="26:26" hidden="1" x14ac:dyDescent="0.3">
      <c r="Z67" s="4" t="s">
        <v>6</v>
      </c>
    </row>
    <row r="68" spans="26:26" hidden="1" x14ac:dyDescent="0.3">
      <c r="Z68" s="4" t="s">
        <v>5</v>
      </c>
    </row>
    <row r="69" spans="26:26" hidden="1" x14ac:dyDescent="0.3">
      <c r="Z69" s="4" t="s">
        <v>184</v>
      </c>
    </row>
    <row r="99" ht="4.5" hidden="1" customHeight="1" x14ac:dyDescent="0.3"/>
    <row r="100" ht="15.65" customHeight="1" x14ac:dyDescent="0.3"/>
    <row r="1048575" ht="1.5" hidden="1" customHeight="1" x14ac:dyDescent="0.3"/>
  </sheetData>
  <sheetProtection algorithmName="SHA-512" hashValue="rGihsD07jvZBGvjBi13I2A76FBzpxWwNmfDSJ94aNK2kDiJy3yjuQB+mtMvtSs3Y9B8Ds3EIhf95DxWnSOC0mg==" saltValue="KJuVW0I3s0IOcR1LtSO/Zw==" spinCount="100000" sheet="1" selectLockedCells="1"/>
  <mergeCells count="180">
    <mergeCell ref="Q4:S4"/>
    <mergeCell ref="I4:P4"/>
    <mergeCell ref="O21:P21"/>
    <mergeCell ref="O27:P27"/>
    <mergeCell ref="T6:U6"/>
    <mergeCell ref="Q7:Q8"/>
    <mergeCell ref="R7:R8"/>
    <mergeCell ref="S7:S8"/>
    <mergeCell ref="T7:T8"/>
    <mergeCell ref="U7:U8"/>
    <mergeCell ref="D9:D12"/>
    <mergeCell ref="I9:I10"/>
    <mergeCell ref="J9:J10"/>
    <mergeCell ref="S15:S16"/>
    <mergeCell ref="D21:D24"/>
    <mergeCell ref="I21:I22"/>
    <mergeCell ref="J21:J22"/>
    <mergeCell ref="Q17:Q18"/>
    <mergeCell ref="R17:R18"/>
    <mergeCell ref="S17:S18"/>
    <mergeCell ref="R13:R14"/>
    <mergeCell ref="S13:S14"/>
    <mergeCell ref="Q13:Q14"/>
    <mergeCell ref="T27:T28"/>
    <mergeCell ref="D27:D30"/>
    <mergeCell ref="O7:P8"/>
    <mergeCell ref="G9:H11"/>
    <mergeCell ref="K9:K10"/>
    <mergeCell ref="K11:K12"/>
    <mergeCell ref="L11:L12"/>
    <mergeCell ref="B7:B8"/>
    <mergeCell ref="B9:B12"/>
    <mergeCell ref="F12:H12"/>
    <mergeCell ref="A9:A10"/>
    <mergeCell ref="M11:M12"/>
    <mergeCell ref="N11:N12"/>
    <mergeCell ref="L9:L10"/>
    <mergeCell ref="M9:M10"/>
    <mergeCell ref="N9:N10"/>
    <mergeCell ref="Q1:U1"/>
    <mergeCell ref="A2:I2"/>
    <mergeCell ref="M2:O2"/>
    <mergeCell ref="Q2:T2"/>
    <mergeCell ref="A3:I3"/>
    <mergeCell ref="A5:H5"/>
    <mergeCell ref="A6:H6"/>
    <mergeCell ref="A4:H4"/>
    <mergeCell ref="I5:P6"/>
    <mergeCell ref="Q5:S5"/>
    <mergeCell ref="Q6:S6"/>
    <mergeCell ref="J3:S3"/>
    <mergeCell ref="A7:A8"/>
    <mergeCell ref="D7:D8"/>
    <mergeCell ref="E7:F7"/>
    <mergeCell ref="G7:H7"/>
    <mergeCell ref="I7:N8"/>
    <mergeCell ref="T13:T14"/>
    <mergeCell ref="Q9:Q10"/>
    <mergeCell ref="R9:R10"/>
    <mergeCell ref="S9:S10"/>
    <mergeCell ref="Q11:Q12"/>
    <mergeCell ref="R11:R12"/>
    <mergeCell ref="S11:S12"/>
    <mergeCell ref="T11:T12"/>
    <mergeCell ref="U11:U12"/>
    <mergeCell ref="T9:T10"/>
    <mergeCell ref="U9:U10"/>
    <mergeCell ref="B15:B18"/>
    <mergeCell ref="B19:B20"/>
    <mergeCell ref="B21:B24"/>
    <mergeCell ref="A13:A14"/>
    <mergeCell ref="D13:D14"/>
    <mergeCell ref="E13:F13"/>
    <mergeCell ref="G13:H13"/>
    <mergeCell ref="I13:N14"/>
    <mergeCell ref="O13:P14"/>
    <mergeCell ref="F18:H18"/>
    <mergeCell ref="K15:K16"/>
    <mergeCell ref="K17:K18"/>
    <mergeCell ref="L17:L18"/>
    <mergeCell ref="M17:M18"/>
    <mergeCell ref="A15:A16"/>
    <mergeCell ref="A21:A22"/>
    <mergeCell ref="A19:A20"/>
    <mergeCell ref="D19:D20"/>
    <mergeCell ref="E19:F19"/>
    <mergeCell ref="G19:H19"/>
    <mergeCell ref="B13:B14"/>
    <mergeCell ref="D15:D18"/>
    <mergeCell ref="I15:I16"/>
    <mergeCell ref="J15:J16"/>
    <mergeCell ref="U29:U30"/>
    <mergeCell ref="G27:H29"/>
    <mergeCell ref="C29:C30"/>
    <mergeCell ref="S25:S26"/>
    <mergeCell ref="U21:U22"/>
    <mergeCell ref="I23:I24"/>
    <mergeCell ref="J23:J24"/>
    <mergeCell ref="L23:L24"/>
    <mergeCell ref="M23:M24"/>
    <mergeCell ref="N23:N24"/>
    <mergeCell ref="L21:L22"/>
    <mergeCell ref="M21:M22"/>
    <mergeCell ref="N21:N22"/>
    <mergeCell ref="K23:K24"/>
    <mergeCell ref="K21:K22"/>
    <mergeCell ref="Q23:Q24"/>
    <mergeCell ref="R23:R24"/>
    <mergeCell ref="S23:S24"/>
    <mergeCell ref="T23:T24"/>
    <mergeCell ref="U23:U24"/>
    <mergeCell ref="S27:S28"/>
    <mergeCell ref="R27:R28"/>
    <mergeCell ref="F24:H24"/>
    <mergeCell ref="G21:H23"/>
    <mergeCell ref="A25:A26"/>
    <mergeCell ref="D25:D26"/>
    <mergeCell ref="E25:F25"/>
    <mergeCell ref="G25:H25"/>
    <mergeCell ref="I25:N26"/>
    <mergeCell ref="F30:H30"/>
    <mergeCell ref="N29:N30"/>
    <mergeCell ref="M29:M30"/>
    <mergeCell ref="L29:L30"/>
    <mergeCell ref="J29:J30"/>
    <mergeCell ref="I29:I30"/>
    <mergeCell ref="K27:K28"/>
    <mergeCell ref="K29:K30"/>
    <mergeCell ref="A27:A28"/>
    <mergeCell ref="B25:B26"/>
    <mergeCell ref="B27:B30"/>
    <mergeCell ref="I27:I28"/>
    <mergeCell ref="T29:T30"/>
    <mergeCell ref="N27:N28"/>
    <mergeCell ref="M27:M28"/>
    <mergeCell ref="L27:L28"/>
    <mergeCell ref="Q25:Q26"/>
    <mergeCell ref="R25:R26"/>
    <mergeCell ref="I11:I12"/>
    <mergeCell ref="J11:J12"/>
    <mergeCell ref="Q29:Q30"/>
    <mergeCell ref="R29:R30"/>
    <mergeCell ref="S29:S30"/>
    <mergeCell ref="N17:N18"/>
    <mergeCell ref="I19:N20"/>
    <mergeCell ref="O15:P15"/>
    <mergeCell ref="S21:S22"/>
    <mergeCell ref="R21:R22"/>
    <mergeCell ref="Q21:Q22"/>
    <mergeCell ref="L15:L16"/>
    <mergeCell ref="M15:M16"/>
    <mergeCell ref="N15:N16"/>
    <mergeCell ref="Q15:Q16"/>
    <mergeCell ref="R15:R16"/>
    <mergeCell ref="J27:J28"/>
    <mergeCell ref="T17:T18"/>
    <mergeCell ref="Z4:AA4"/>
    <mergeCell ref="U27:U28"/>
    <mergeCell ref="C23:C24"/>
    <mergeCell ref="T25:T26"/>
    <mergeCell ref="U25:U26"/>
    <mergeCell ref="O25:P26"/>
    <mergeCell ref="G15:H17"/>
    <mergeCell ref="C17:C18"/>
    <mergeCell ref="Q19:Q20"/>
    <mergeCell ref="R19:R20"/>
    <mergeCell ref="S19:S20"/>
    <mergeCell ref="T19:T20"/>
    <mergeCell ref="U19:U20"/>
    <mergeCell ref="O19:P20"/>
    <mergeCell ref="T21:T22"/>
    <mergeCell ref="T15:T16"/>
    <mergeCell ref="U15:U16"/>
    <mergeCell ref="I17:I18"/>
    <mergeCell ref="J17:J18"/>
    <mergeCell ref="Q27:Q28"/>
    <mergeCell ref="C11:C12"/>
    <mergeCell ref="O9:P9"/>
    <mergeCell ref="U13:U14"/>
    <mergeCell ref="U17:U18"/>
  </mergeCells>
  <phoneticPr fontId="3"/>
  <conditionalFormatting sqref="I9:I10">
    <cfRule type="expression" dxfId="199" priority="8">
      <formula>COUNTIF($AM6,"*NG*")</formula>
    </cfRule>
  </conditionalFormatting>
  <conditionalFormatting sqref="I11:I12">
    <cfRule type="expression" dxfId="198" priority="7">
      <formula>COUNTIF($AM6,"*NG*")</formula>
    </cfRule>
  </conditionalFormatting>
  <conditionalFormatting sqref="I15:I16">
    <cfRule type="expression" dxfId="197" priority="6">
      <formula>COUNTIF($AM9,"*NG*")</formula>
    </cfRule>
  </conditionalFormatting>
  <conditionalFormatting sqref="I17:I18">
    <cfRule type="expression" dxfId="196" priority="5">
      <formula>COUNTIF($AM9,"*NG*")</formula>
    </cfRule>
  </conditionalFormatting>
  <conditionalFormatting sqref="I21:I22">
    <cfRule type="expression" dxfId="195" priority="4">
      <formula>COUNTIF($AM12,"*NG*")</formula>
    </cfRule>
  </conditionalFormatting>
  <conditionalFormatting sqref="I23:I24">
    <cfRule type="expression" dxfId="194" priority="3">
      <formula>COUNTIF($AM12,"*NG*")</formula>
    </cfRule>
  </conditionalFormatting>
  <conditionalFormatting sqref="I27:I28">
    <cfRule type="expression" dxfId="193" priority="2">
      <formula>COUNTIF($AM15,"*NG*")</formula>
    </cfRule>
  </conditionalFormatting>
  <conditionalFormatting sqref="I29:I30">
    <cfRule type="expression" dxfId="192" priority="1">
      <formula>COUNTIF($AM15,"*NG*")</formula>
    </cfRule>
  </conditionalFormatting>
  <conditionalFormatting sqref="J9">
    <cfRule type="expression" dxfId="191" priority="16">
      <formula>COUNTIF($AP8,"*受診NG*")</formula>
    </cfRule>
  </conditionalFormatting>
  <conditionalFormatting sqref="J11:J12">
    <cfRule type="expression" dxfId="190" priority="15">
      <formula>COUNTIF($AP8,"*受診NG*")</formula>
    </cfRule>
  </conditionalFormatting>
  <conditionalFormatting sqref="J15:J16">
    <cfRule type="expression" dxfId="189" priority="14">
      <formula>COUNTIF($AP11,"*受診NG*")</formula>
    </cfRule>
  </conditionalFormatting>
  <conditionalFormatting sqref="J17:J18">
    <cfRule type="expression" dxfId="188" priority="13">
      <formula>COUNTIF($AP11,"*受診NG*")</formula>
    </cfRule>
  </conditionalFormatting>
  <conditionalFormatting sqref="J21:J22">
    <cfRule type="expression" dxfId="187" priority="12">
      <formula>COUNTIF($AP14,"*受診NG*")</formula>
    </cfRule>
  </conditionalFormatting>
  <conditionalFormatting sqref="J23:J24">
    <cfRule type="expression" dxfId="186" priority="11">
      <formula>COUNTIF($AP14,"*受診NG*")</formula>
    </cfRule>
  </conditionalFormatting>
  <conditionalFormatting sqref="J27:J28">
    <cfRule type="expression" dxfId="185" priority="10">
      <formula>COUNTIF($AP17,"*受診NG*")</formula>
    </cfRule>
  </conditionalFormatting>
  <conditionalFormatting sqref="J29:J30">
    <cfRule type="expression" dxfId="184" priority="9">
      <formula>COUNTIF($AP17,"*受診NG*")</formula>
    </cfRule>
  </conditionalFormatting>
  <conditionalFormatting sqref="K9">
    <cfRule type="expression" dxfId="183" priority="39">
      <formula>COUNTIF($AO7,"*受診NG*")</formula>
    </cfRule>
  </conditionalFormatting>
  <conditionalFormatting sqref="K11">
    <cfRule type="expression" dxfId="182" priority="38">
      <formula>COUNTIF($AO7,"*受診NG*")</formula>
    </cfRule>
  </conditionalFormatting>
  <conditionalFormatting sqref="K15">
    <cfRule type="expression" dxfId="181" priority="35">
      <formula>COUNTIF($AO10,"*受診NG*")</formula>
    </cfRule>
  </conditionalFormatting>
  <conditionalFormatting sqref="K17">
    <cfRule type="expression" dxfId="180" priority="34">
      <formula>COUNTIF($AO10,"*受診NG*")</formula>
    </cfRule>
  </conditionalFormatting>
  <conditionalFormatting sqref="K21">
    <cfRule type="expression" dxfId="179" priority="23">
      <formula>COUNTIF($AO13,"*受診NG*")</formula>
    </cfRule>
  </conditionalFormatting>
  <conditionalFormatting sqref="K23">
    <cfRule type="expression" dxfId="178" priority="22">
      <formula>COUNTIF($AO13,"*受診NG*")</formula>
    </cfRule>
  </conditionalFormatting>
  <conditionalFormatting sqref="K27">
    <cfRule type="expression" dxfId="177" priority="31">
      <formula>COUNTIF($AO16,"*受診NG*")</formula>
    </cfRule>
  </conditionalFormatting>
  <conditionalFormatting sqref="K29">
    <cfRule type="expression" dxfId="176" priority="30">
      <formula>COUNTIF($AO16,"*受診NG*")</formula>
    </cfRule>
  </conditionalFormatting>
  <conditionalFormatting sqref="L9">
    <cfRule type="expression" dxfId="175" priority="49">
      <formula>COUNTIF($AK7,"*受診NG*")</formula>
    </cfRule>
  </conditionalFormatting>
  <conditionalFormatting sqref="L11:L12">
    <cfRule type="expression" dxfId="174" priority="46">
      <formula>COUNTIF($AK7,"*受診NG*")</formula>
    </cfRule>
  </conditionalFormatting>
  <conditionalFormatting sqref="L15">
    <cfRule type="expression" dxfId="173" priority="45">
      <formula>COUNTIF($AK10,"*受診NG*")</formula>
    </cfRule>
  </conditionalFormatting>
  <conditionalFormatting sqref="L17:L18">
    <cfRule type="expression" dxfId="172" priority="26">
      <formula>COUNTIF($AK10,"*受診NG*")</formula>
    </cfRule>
  </conditionalFormatting>
  <conditionalFormatting sqref="L21">
    <cfRule type="expression" dxfId="171" priority="25">
      <formula>COUNTIF($AK13,"*受診NG*")</formula>
    </cfRule>
  </conditionalFormatting>
  <conditionalFormatting sqref="L23:L24">
    <cfRule type="expression" dxfId="170" priority="18">
      <formula>COUNTIF($AK13,"*受診NG*")</formula>
    </cfRule>
  </conditionalFormatting>
  <conditionalFormatting sqref="L27">
    <cfRule type="expression" dxfId="169" priority="43">
      <formula>COUNTIF($AK16,"*受診NG*")</formula>
    </cfRule>
  </conditionalFormatting>
  <conditionalFormatting sqref="L29:L30">
    <cfRule type="expression" dxfId="168" priority="40">
      <formula>COUNTIF($AK16,"*受診NG*")</formula>
    </cfRule>
  </conditionalFormatting>
  <conditionalFormatting sqref="M9">
    <cfRule type="expression" dxfId="167" priority="48">
      <formula>COUNTIF($AG7,"*受診NG*")</formula>
    </cfRule>
  </conditionalFormatting>
  <conditionalFormatting sqref="M11:M12">
    <cfRule type="expression" dxfId="166" priority="47">
      <formula>COUNTIF($AG7,"*受診NG*")</formula>
    </cfRule>
  </conditionalFormatting>
  <conditionalFormatting sqref="M15">
    <cfRule type="expression" dxfId="165" priority="44">
      <formula>COUNTIF($AG10,"*受診NG*")</formula>
    </cfRule>
  </conditionalFormatting>
  <conditionalFormatting sqref="M17:M18">
    <cfRule type="expression" dxfId="164" priority="27">
      <formula>COUNTIF($AG10,"*受診NG*")</formula>
    </cfRule>
  </conditionalFormatting>
  <conditionalFormatting sqref="M21">
    <cfRule type="expression" dxfId="163" priority="24">
      <formula>COUNTIF($AG13,"*受診NG*")</formula>
    </cfRule>
  </conditionalFormatting>
  <conditionalFormatting sqref="M23:M24">
    <cfRule type="expression" dxfId="162" priority="19">
      <formula>COUNTIF($AG13,"*受診NG*")</formula>
    </cfRule>
  </conditionalFormatting>
  <conditionalFormatting sqref="M27">
    <cfRule type="expression" dxfId="161" priority="42">
      <formula>COUNTIF($AG16,"*受診NG*")</formula>
    </cfRule>
  </conditionalFormatting>
  <conditionalFormatting sqref="M29:M30">
    <cfRule type="expression" dxfId="160" priority="41">
      <formula>COUNTIF($AG16,"*受診NG*")</formula>
    </cfRule>
  </conditionalFormatting>
  <dataValidations count="31">
    <dataValidation type="list" allowBlank="1" showInputMessage="1" showErrorMessage="1" sqref="M23:M24" xr:uid="{FE7E3958-BBA7-4F0A-876D-BADE2D3470A6}">
      <formula1>IF(AND(AG13="受診OK"),AJ11:AJ12,)</formula1>
    </dataValidation>
    <dataValidation type="list" allowBlank="1" showInputMessage="1" showErrorMessage="1" sqref="L23:L24" xr:uid="{33214B7B-D03B-4F69-AA27-15892729A063}">
      <formula1>IF(AND(AK13="受診OK"),AJ11:AJ12,)</formula1>
    </dataValidation>
    <dataValidation type="list" allowBlank="1" showInputMessage="1" showErrorMessage="1" error="○か空白で入力をお願いします。" sqref="K23" xr:uid="{62F4EC53-BB28-4BF7-9295-28A64698EF69}">
      <formula1>IF(AND(AO13="受診OK"),AP4:AP5,)</formula1>
    </dataValidation>
    <dataValidation type="list" allowBlank="1" showInputMessage="1" showErrorMessage="1" sqref="M11:M12" xr:uid="{46DE6C86-0805-4609-ADCB-5CB35927C337}">
      <formula1>IF(AND(AG7="受診OK"),AJ5:AJ6,)</formula1>
    </dataValidation>
    <dataValidation type="list" allowBlank="1" showInputMessage="1" showErrorMessage="1" sqref="L17:L18" xr:uid="{D7DDAE1A-FEEB-4E37-9D16-34CEC0381957}">
      <formula1>IF(AND(AK10="受診OK"),AJ8:AJ9,)</formula1>
    </dataValidation>
    <dataValidation type="list" allowBlank="1" showInputMessage="1" showErrorMessage="1" error="○か空白で入力をお願いします。" sqref="K17" xr:uid="{13CEC69D-2053-49F2-A72A-9BEA191EA61B}">
      <formula1>IF(AND(AO10="受診OK"),AP4:AP5,)</formula1>
    </dataValidation>
    <dataValidation type="list" allowBlank="1" showInputMessage="1" showErrorMessage="1" error="○か空白で入力をお願いします。" sqref="K11" xr:uid="{89AC2E7F-97D3-4406-BCE6-53F40FFE70DB}">
      <formula1>IF(AND(AO7="受診OK"),AP4:AP5,)</formula1>
    </dataValidation>
    <dataValidation type="list" allowBlank="1" showInputMessage="1" showErrorMessage="1" error="○か空白で入力をお願いします。" sqref="K29" xr:uid="{0440BD0E-703F-4863-96D3-1074D3A5EACE}">
      <formula1>IF(AND(AO16="受診OK"),AP4:AP5,)</formula1>
    </dataValidation>
    <dataValidation type="list" allowBlank="1" showInputMessage="1" showErrorMessage="1" error="○か空白で入力をお願いします。" sqref="N17:N18 N11:N12 N23:N24 N29:N30" xr:uid="{0EFD55BD-1D7B-408E-A82F-993557F0EBA1}">
      <formula1>"　,○"</formula1>
    </dataValidation>
    <dataValidation type="list" allowBlank="1" showInputMessage="1" showErrorMessage="1" prompt="グレーアウトしている場合は入力しないでください。" sqref="L29:L30" xr:uid="{BCF20E47-B4E5-4737-98CF-767AA3B14CA5}">
      <formula1>IF(AND(AK16="受診OK"),AJ14:AJ15,)</formula1>
    </dataValidation>
    <dataValidation type="list" allowBlank="1" showInputMessage="1" showErrorMessage="1" sqref="M17:M18" xr:uid="{D688CD1E-34DA-4AF6-B255-9A92AF7B04AC}">
      <formula1>IF(AND(AG10="受診OK"),AJ8:AJ9,)</formula1>
    </dataValidation>
    <dataValidation type="list" allowBlank="1" showInputMessage="1" showErrorMessage="1" sqref="L11:L12" xr:uid="{91F54F3B-8783-453D-8209-4780C0B28411}">
      <formula1>IF(AND(AK7="受診OK"),AJ5:AJ6,)</formula1>
    </dataValidation>
    <dataValidation type="list" allowBlank="1" showInputMessage="1" showErrorMessage="1" sqref="V9" xr:uid="{F03B9542-A27C-4D5E-9A0D-46AEAD49D6DF}">
      <formula1>IF(AND(W2&lt;&gt;"",X2&lt;&gt;""),V2:V3,V5)</formula1>
    </dataValidation>
    <dataValidation type="list" allowBlank="1" showInputMessage="1" showErrorMessage="1" prompt="グレーアウトしている場合は入力しないでください。" sqref="M29:M30" xr:uid="{23122CB6-2127-404A-BA58-029B194CAC03}">
      <formula1>IF(AND(AG16="受診OK"),AJ14:AJ15,)</formula1>
    </dataValidation>
    <dataValidation type="list" allowBlank="1" showInputMessage="1" showErrorMessage="1" sqref="D9 D15 D21 D27" xr:uid="{192F5C3A-2FB6-4874-BD03-933C5181898C}">
      <formula1>"男,女"</formula1>
    </dataValidation>
    <dataValidation type="list" allowBlank="1" showInputMessage="1" showErrorMessage="1" sqref="S9 F11 S11 S15 F17 S17 S21 F23 S23 S27 F29 S29" xr:uid="{4737028E-4C94-4EE4-931E-3399CF35E40E}">
      <formula1>日</formula1>
    </dataValidation>
    <dataValidation type="list" allowBlank="1" showInputMessage="1" showErrorMessage="1" sqref="R9 E11 R11 R15 E17 R17 R21 E23 R23 R27 E29 R29" xr:uid="{F699AA69-95AF-4F21-B1E8-52C376E3AB88}">
      <formula1>月</formula1>
    </dataValidation>
    <dataValidation type="list" allowBlank="1" showInputMessage="1" showErrorMessage="1" sqref="F9 F15 F21 F27" xr:uid="{605B2602-B303-4043-97E1-EBC078509754}">
      <formula1>INDIRECT(E9)</formula1>
    </dataValidation>
    <dataValidation type="list" allowBlank="1" showInputMessage="1" showErrorMessage="1" sqref="E9 E15 E21 E27" xr:uid="{56F54E78-5E27-43DE-89A2-84FA0B65F215}">
      <formula1>"昭和,平成"</formula1>
    </dataValidation>
    <dataValidation type="list" allowBlank="1" showInputMessage="1" showErrorMessage="1" error="○か空白で入力をお願いします。" sqref="I11:I12" xr:uid="{FFC1AED1-B214-874F-9BB8-CB29EA1102FA}">
      <formula1>IF(AND(AM6="OK"),AP4:AP5,)</formula1>
    </dataValidation>
    <dataValidation type="list" allowBlank="1" showInputMessage="1" showErrorMessage="1" error="○か空白で入力をお願いします。" sqref="I17:I18" xr:uid="{F2718B41-10E1-1640-9FDD-D3E4F1D278D5}">
      <formula1>IF(AND(AM9="OK"),AP4:AP5,)</formula1>
    </dataValidation>
    <dataValidation type="list" allowBlank="1" showInputMessage="1" showErrorMessage="1" error="○か空白で入力をお願いします。" sqref="I23:I24" xr:uid="{72B98F9C-99CD-FD4E-BDF5-AC4966F68D02}">
      <formula1>IF(AND(AM12="OK"),AP4:AP5,)</formula1>
    </dataValidation>
    <dataValidation type="list" allowBlank="1" showInputMessage="1" showErrorMessage="1" error="○か空白で入力をお願いします。" sqref="I29:I30" xr:uid="{CE478CA2-C183-2D4D-BF00-A517542420AC}">
      <formula1>IF(AND(AM15="OK"),AP4:AP5,)</formula1>
    </dataValidation>
    <dataValidation type="list" allowBlank="1" showInputMessage="1" showErrorMessage="1" sqref="A24 A12 A18 A30" xr:uid="{7DCC6A36-6DB7-41FC-940E-24BC93E22092}">
      <formula1>"◯"</formula1>
    </dataValidation>
    <dataValidation type="list" allowBlank="1" showInputMessage="1" showErrorMessage="1" prompt="胃カメラを選択した場合のみ鎮静剤の有・無を選択してください。" sqref="P12 P30 P24 P18" xr:uid="{B9604A9C-A1DD-4DAA-A402-E849F9140034}">
      <formula1>IF(AND($P11="○"),$AO$5:$AO$6,$AO$4)</formula1>
    </dataValidation>
    <dataValidation type="list" allowBlank="1" showInputMessage="1" showErrorMessage="1" prompt="バリウム、胃カメラの中からいづれか1つを選択してください。" sqref="P29 P23 P17 P11" xr:uid="{68E6BABD-84B0-4D37-BF7B-B19E0E770EB7}">
      <formula1>IF(OR($P9="○",$P10="○"),,$AP$4:$AP$5)</formula1>
    </dataValidation>
    <dataValidation type="list" allowBlank="1" showInputMessage="1" showErrorMessage="1" prompt="バリウム、胃カメラの中からいづれか1つを選択してください。" sqref="P28 P22 P16 P10" xr:uid="{D0067FB1-D48B-41C8-98CD-8F2635CE728E}">
      <formula1>IF(OR($P9="○",$P11="○"),,$AP$4:$AP$5)</formula1>
    </dataValidation>
    <dataValidation type="list" allowBlank="1" showInputMessage="1" showErrorMessage="1" error="○か空白で入力をお願いします。" sqref="J11:J12" xr:uid="{AF06A086-7D73-403F-966A-6E29112DEEA3}">
      <formula1>IF(AND(AO8="受診OK",D9="女"),AP4:AP5,)</formula1>
    </dataValidation>
    <dataValidation type="list" allowBlank="1" showInputMessage="1" showErrorMessage="1" error="○か空白で入力をお願いします。" sqref="J17:J18" xr:uid="{61FF4456-5544-4880-B1CC-F0D20A9080D4}">
      <formula1>IF(AND(AO11="受診OK",D15="女"),AP4:AP5,)</formula1>
    </dataValidation>
    <dataValidation type="list" allowBlank="1" showInputMessage="1" showErrorMessage="1" error="○か空白で入力をお願いします。" sqref="J23:J24" xr:uid="{A28247FC-BD66-4ABC-A650-51D8AEB00A6D}">
      <formula1>IF(AND(AO14="受診OK",D21="女"),AP4:AP5,)</formula1>
    </dataValidation>
    <dataValidation type="list" allowBlank="1" showInputMessage="1" showErrorMessage="1" error="○か空白で入力をお願いします。" sqref="J29:J30" xr:uid="{A5E935A9-7160-45F1-ABB0-6B5B16C3DC28}">
      <formula1>IF(AND(AO17="受診OK",D27="女"),AP4:AP5,)</formula1>
    </dataValidation>
  </dataValidations>
  <printOptions horizontalCentered="1" verticalCentered="1"/>
  <pageMargins left="0" right="0" top="0" bottom="0" header="0" footer="0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AD769-66C4-4430-8A25-E52D4FD57E0C}">
  <sheetPr>
    <tabColor rgb="FFFFFF00"/>
    <pageSetUpPr fitToPage="1"/>
  </sheetPr>
  <dimension ref="A1:XFC1048575"/>
  <sheetViews>
    <sheetView showGridLines="0" view="pageBreakPreview" zoomScale="90" zoomScaleNormal="100" zoomScaleSheetLayoutView="90" workbookViewId="0">
      <selection activeCell="B9" sqref="B9:B12"/>
    </sheetView>
  </sheetViews>
  <sheetFormatPr defaultColWidth="0.796875" defaultRowHeight="16.5" zeroHeight="1" x14ac:dyDescent="0.3"/>
  <cols>
    <col min="1" max="1" width="10.3984375" style="4" customWidth="1"/>
    <col min="2" max="2" width="14.69921875" style="4" customWidth="1"/>
    <col min="3" max="3" width="23" style="4" customWidth="1"/>
    <col min="4" max="4" width="5.09765625" style="4" customWidth="1"/>
    <col min="5" max="6" width="8.09765625" style="4" customWidth="1"/>
    <col min="7" max="7" width="2.3984375" style="4" customWidth="1"/>
    <col min="8" max="8" width="30.3984375" style="4" customWidth="1"/>
    <col min="9" max="10" width="9.3984375" style="4" customWidth="1"/>
    <col min="11" max="11" width="10.3984375" style="4" customWidth="1"/>
    <col min="12" max="13" width="9.3984375" style="4" customWidth="1"/>
    <col min="14" max="14" width="10.3984375" style="4" customWidth="1"/>
    <col min="15" max="15" width="14.3984375" style="4" customWidth="1"/>
    <col min="16" max="16" width="10.3984375" style="4" customWidth="1"/>
    <col min="17" max="19" width="8.69921875" style="4" customWidth="1"/>
    <col min="20" max="20" width="10.3984375" style="4" hidden="1" customWidth="1"/>
    <col min="21" max="21" width="20.3984375" style="4" hidden="1" customWidth="1"/>
    <col min="22" max="22" width="1.3984375" style="4" customWidth="1"/>
    <col min="23" max="23" width="5.3984375" style="4" customWidth="1"/>
    <col min="24" max="24" width="10.796875" style="4" hidden="1" customWidth="1"/>
    <col min="25" max="25" width="9.3984375" style="4" hidden="1" customWidth="1"/>
    <col min="26" max="27" width="5.09765625" style="4" hidden="1" customWidth="1"/>
    <col min="28" max="28" width="7" style="4" hidden="1" customWidth="1"/>
    <col min="29" max="29" width="5.09765625" style="4" hidden="1" customWidth="1"/>
    <col min="30" max="30" width="10.796875" style="4" hidden="1" customWidth="1"/>
    <col min="31" max="31" width="3" style="4" hidden="1" customWidth="1"/>
    <col min="32" max="32" width="10.796875" style="4" hidden="1" customWidth="1"/>
    <col min="33" max="33" width="15" style="4" hidden="1" customWidth="1"/>
    <col min="34" max="34" width="14.3984375" style="4" hidden="1" customWidth="1"/>
    <col min="35" max="35" width="17.3984375" style="4" hidden="1" customWidth="1"/>
    <col min="36" max="38" width="10.3984375" style="4" hidden="1" customWidth="1"/>
    <col min="39" max="39" width="10.796875" style="4" hidden="1" customWidth="1"/>
    <col min="40" max="40" width="22.796875" style="4" hidden="1" customWidth="1"/>
    <col min="41" max="41" width="23.09765625" style="4" hidden="1" customWidth="1"/>
    <col min="42" max="42" width="15.3984375" style="4" hidden="1" customWidth="1"/>
    <col min="43" max="43" width="10.3984375" style="4" hidden="1" customWidth="1"/>
    <col min="44" max="44" width="18.09765625" style="4" hidden="1" customWidth="1"/>
    <col min="45" max="46" width="11" style="4" hidden="1" customWidth="1"/>
    <col min="47" max="47" width="3.09765625" style="4" hidden="1" customWidth="1"/>
    <col min="48" max="48" width="1.3984375" style="4" hidden="1" customWidth="1"/>
    <col min="49" max="50" width="13.3984375" style="4" hidden="1" customWidth="1"/>
    <col min="51" max="51" width="8.3984375" style="4" hidden="1" customWidth="1"/>
    <col min="52" max="52" width="11" style="4" hidden="1" customWidth="1"/>
    <col min="53" max="54" width="9.3984375" style="4" hidden="1" customWidth="1"/>
    <col min="55" max="55" width="8.796875" style="4" hidden="1" customWidth="1"/>
    <col min="56" max="57" width="11.3984375" style="4" hidden="1" customWidth="1"/>
    <col min="58" max="59" width="8.796875" style="4" hidden="1" customWidth="1"/>
    <col min="60" max="79" width="2.3984375" style="4" hidden="1" customWidth="1"/>
    <col min="80" max="80" width="5.09765625" style="4" customWidth="1"/>
    <col min="81" max="16383" width="0" style="4" hidden="1" customWidth="1"/>
    <col min="16384" max="16384" width="2.3984375" style="4" hidden="1" customWidth="1"/>
  </cols>
  <sheetData>
    <row r="1" spans="1:49" ht="17.25" customHeight="1" x14ac:dyDescent="0.3">
      <c r="Q1" s="203" t="str">
        <f>IF(生活習慣病予防健診申込書①!O1="","",生活習慣病予防健診申込書①!O1)</f>
        <v/>
      </c>
      <c r="R1" s="203"/>
      <c r="S1" s="203"/>
      <c r="T1" s="203"/>
      <c r="U1" s="203"/>
      <c r="Y1" s="4" t="s">
        <v>237</v>
      </c>
      <c r="Z1" s="58">
        <f ca="1">TODAY()</f>
        <v>45719</v>
      </c>
      <c r="AW1" s="4" t="s">
        <v>262</v>
      </c>
    </row>
    <row r="2" spans="1:49" s="1" customFormat="1" ht="30" customHeight="1" x14ac:dyDescent="0.8">
      <c r="A2" s="204" t="s">
        <v>277</v>
      </c>
      <c r="B2" s="204"/>
      <c r="C2" s="204"/>
      <c r="D2" s="204"/>
      <c r="E2" s="204"/>
      <c r="F2" s="204"/>
      <c r="G2" s="204"/>
      <c r="H2" s="204"/>
      <c r="I2" s="204"/>
      <c r="J2" s="45"/>
      <c r="M2" s="205"/>
      <c r="N2" s="205"/>
      <c r="O2" s="205"/>
      <c r="P2" s="37"/>
      <c r="Q2" s="228" t="s">
        <v>223</v>
      </c>
      <c r="R2" s="228"/>
      <c r="S2" s="228"/>
      <c r="T2" s="6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 t="s">
        <v>206</v>
      </c>
      <c r="AO2" s="4"/>
      <c r="AP2" s="4"/>
      <c r="AQ2" s="4"/>
      <c r="AR2" s="4"/>
      <c r="AS2" s="4"/>
      <c r="AT2" s="4"/>
    </row>
    <row r="3" spans="1:49" s="1" customFormat="1" ht="30" customHeight="1" x14ac:dyDescent="0.8">
      <c r="A3" s="204" t="s">
        <v>208</v>
      </c>
      <c r="B3" s="204"/>
      <c r="C3" s="204"/>
      <c r="D3" s="204"/>
      <c r="E3" s="204"/>
      <c r="F3" s="204"/>
      <c r="G3" s="204"/>
      <c r="H3" s="204"/>
      <c r="I3" s="204"/>
      <c r="L3" s="214" t="s">
        <v>180</v>
      </c>
      <c r="M3" s="214"/>
      <c r="N3" s="214"/>
      <c r="O3" s="214"/>
      <c r="P3" s="214"/>
      <c r="Q3" s="214"/>
      <c r="R3" s="214"/>
      <c r="S3" s="214"/>
      <c r="T3" s="64"/>
      <c r="U3" s="6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32" t="s">
        <v>213</v>
      </c>
      <c r="AO3" s="32"/>
      <c r="AP3" s="32"/>
      <c r="AQ3" s="4"/>
      <c r="AR3" s="4" t="s">
        <v>214</v>
      </c>
      <c r="AS3" s="4">
        <f>P9</f>
        <v>0</v>
      </c>
      <c r="AT3" s="4">
        <f>P15</f>
        <v>0</v>
      </c>
      <c r="AU3" s="1">
        <f>P21</f>
        <v>0</v>
      </c>
      <c r="AV3" s="1">
        <f>P27</f>
        <v>0</v>
      </c>
    </row>
    <row r="4" spans="1:49" s="1" customFormat="1" ht="28.5" customHeight="1" x14ac:dyDescent="0.3">
      <c r="A4" s="208" t="s">
        <v>220</v>
      </c>
      <c r="B4" s="208"/>
      <c r="C4" s="208"/>
      <c r="D4" s="208"/>
      <c r="E4" s="208"/>
      <c r="F4" s="208"/>
      <c r="G4" s="208"/>
      <c r="H4" s="208"/>
      <c r="I4" s="213" t="s">
        <v>265</v>
      </c>
      <c r="J4" s="213"/>
      <c r="K4" s="213"/>
      <c r="L4" s="213"/>
      <c r="M4" s="213"/>
      <c r="N4" s="213"/>
      <c r="O4" s="213"/>
      <c r="P4" s="213"/>
      <c r="Q4" s="229" t="s">
        <v>183</v>
      </c>
      <c r="R4" s="229"/>
      <c r="S4" s="229"/>
      <c r="V4" s="5"/>
      <c r="W4" s="4"/>
      <c r="X4" s="4"/>
      <c r="Y4" s="4"/>
      <c r="Z4" s="117" t="s">
        <v>174</v>
      </c>
      <c r="AA4" s="117"/>
      <c r="AB4" s="4" t="s">
        <v>114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32" t="s">
        <v>212</v>
      </c>
      <c r="AO4" s="32" t="s">
        <v>212</v>
      </c>
      <c r="AP4" s="32"/>
      <c r="AQ4" s="4"/>
      <c r="AR4" s="4" t="s">
        <v>130</v>
      </c>
      <c r="AS4" s="4">
        <f>P10</f>
        <v>0</v>
      </c>
      <c r="AT4" s="4">
        <f>P16</f>
        <v>0</v>
      </c>
      <c r="AU4" s="1">
        <f>P22</f>
        <v>0</v>
      </c>
      <c r="AV4" s="1">
        <f>P28</f>
        <v>0</v>
      </c>
    </row>
    <row r="5" spans="1:49" s="1" customFormat="1" ht="30.75" customHeight="1" x14ac:dyDescent="0.3">
      <c r="A5" s="206" t="s">
        <v>0</v>
      </c>
      <c r="B5" s="206"/>
      <c r="C5" s="206"/>
      <c r="D5" s="206"/>
      <c r="E5" s="206"/>
      <c r="F5" s="206"/>
      <c r="G5" s="206"/>
      <c r="H5" s="206"/>
      <c r="I5" s="209" t="s">
        <v>266</v>
      </c>
      <c r="J5" s="209"/>
      <c r="K5" s="209"/>
      <c r="L5" s="209"/>
      <c r="M5" s="209"/>
      <c r="N5" s="209"/>
      <c r="O5" s="209"/>
      <c r="P5" s="209"/>
      <c r="Q5" s="230" t="s">
        <v>207</v>
      </c>
      <c r="R5" s="231"/>
      <c r="S5" s="232"/>
      <c r="T5" s="27" t="s">
        <v>207</v>
      </c>
      <c r="U5" s="10"/>
      <c r="V5" s="4"/>
      <c r="W5" s="4"/>
      <c r="X5" s="4"/>
      <c r="Y5" s="4"/>
      <c r="Z5" s="4" t="s">
        <v>3</v>
      </c>
      <c r="AA5" s="4" t="s">
        <v>4</v>
      </c>
      <c r="AB5" s="4" t="s">
        <v>81</v>
      </c>
      <c r="AC5" s="4" t="s">
        <v>68</v>
      </c>
      <c r="AD5" s="4"/>
      <c r="AE5" s="4"/>
      <c r="AF5" s="4"/>
      <c r="AG5" s="4"/>
      <c r="AH5" s="4"/>
      <c r="AI5" s="4"/>
      <c r="AJ5" s="4"/>
      <c r="AK5" s="4"/>
      <c r="AL5" s="4" t="s">
        <v>236</v>
      </c>
      <c r="AM5" s="4" t="s">
        <v>238</v>
      </c>
      <c r="AN5" s="32" t="s">
        <v>209</v>
      </c>
      <c r="AO5" s="32" t="s">
        <v>209</v>
      </c>
      <c r="AP5" s="32" t="s">
        <v>185</v>
      </c>
      <c r="AQ5" s="4"/>
      <c r="AR5" s="4" t="s">
        <v>131</v>
      </c>
      <c r="AS5" s="4">
        <f>P11</f>
        <v>0</v>
      </c>
      <c r="AT5" s="4">
        <f>P17</f>
        <v>0</v>
      </c>
      <c r="AU5" s="1">
        <f>P23</f>
        <v>0</v>
      </c>
      <c r="AV5" s="1">
        <f>P29</f>
        <v>0</v>
      </c>
    </row>
    <row r="6" spans="1:49" s="1" customFormat="1" ht="51" customHeight="1" thickBot="1" x14ac:dyDescent="0.55000000000000004">
      <c r="A6" s="207" t="s">
        <v>279</v>
      </c>
      <c r="B6" s="207"/>
      <c r="C6" s="207"/>
      <c r="D6" s="207"/>
      <c r="E6" s="207"/>
      <c r="F6" s="207"/>
      <c r="G6" s="207"/>
      <c r="H6" s="207"/>
      <c r="I6" s="210"/>
      <c r="J6" s="210"/>
      <c r="K6" s="210"/>
      <c r="L6" s="210"/>
      <c r="M6" s="210"/>
      <c r="N6" s="210"/>
      <c r="O6" s="210"/>
      <c r="P6" s="210"/>
      <c r="Q6" s="233"/>
      <c r="R6" s="234"/>
      <c r="S6" s="235"/>
      <c r="T6" s="227"/>
      <c r="U6" s="218"/>
      <c r="V6" s="4"/>
      <c r="W6" s="4"/>
      <c r="X6" s="4"/>
      <c r="Y6" s="4"/>
      <c r="Z6" s="4" t="s">
        <v>67</v>
      </c>
      <c r="AA6" s="4" t="s">
        <v>184</v>
      </c>
      <c r="AB6" s="4" t="s">
        <v>72</v>
      </c>
      <c r="AC6" s="4" t="s">
        <v>82</v>
      </c>
      <c r="AD6" s="4"/>
      <c r="AE6" s="4" t="s">
        <v>115</v>
      </c>
      <c r="AF6" s="4" t="s">
        <v>173</v>
      </c>
      <c r="AG6" s="4" t="str">
        <f>E9&amp;F9&amp;E11&amp;F11</f>
        <v/>
      </c>
      <c r="AH6" s="6" t="s">
        <v>176</v>
      </c>
      <c r="AI6" s="7" t="e">
        <f>DATEVALUE(AG6)</f>
        <v>#VALUE!</v>
      </c>
      <c r="AJ6" s="4" t="s">
        <v>185</v>
      </c>
      <c r="AK6" s="4"/>
      <c r="AL6" s="4" t="e">
        <f ca="1">DATEDIF(AI6,$Z$1,"Y")</f>
        <v>#VALUE!</v>
      </c>
      <c r="AM6" s="4" t="str">
        <f>IF(COUNTIF(BF23:BF63,"〇"),"OK","NG")</f>
        <v>NG</v>
      </c>
      <c r="AN6" s="32" t="s">
        <v>210</v>
      </c>
      <c r="AO6" s="32" t="s">
        <v>210</v>
      </c>
      <c r="AP6" s="32"/>
      <c r="AQ6" s="4"/>
      <c r="AR6" s="4"/>
      <c r="AS6" s="4"/>
      <c r="AT6" s="4"/>
    </row>
    <row r="7" spans="1:49" s="1" customFormat="1" ht="30" customHeight="1" x14ac:dyDescent="0.3">
      <c r="A7" s="178" t="s">
        <v>122</v>
      </c>
      <c r="B7" s="180" t="s">
        <v>278</v>
      </c>
      <c r="C7" s="40" t="s">
        <v>217</v>
      </c>
      <c r="D7" s="180" t="s">
        <v>123</v>
      </c>
      <c r="E7" s="182" t="s">
        <v>124</v>
      </c>
      <c r="F7" s="183"/>
      <c r="G7" s="182" t="s">
        <v>125</v>
      </c>
      <c r="H7" s="183"/>
      <c r="I7" s="168" t="s">
        <v>179</v>
      </c>
      <c r="J7" s="169"/>
      <c r="K7" s="169"/>
      <c r="L7" s="169"/>
      <c r="M7" s="169"/>
      <c r="N7" s="170"/>
      <c r="O7" s="125" t="s">
        <v>263</v>
      </c>
      <c r="P7" s="126"/>
      <c r="Q7" s="135" t="s">
        <v>114</v>
      </c>
      <c r="R7" s="137" t="s">
        <v>117</v>
      </c>
      <c r="S7" s="139" t="s">
        <v>118</v>
      </c>
      <c r="T7" s="122" t="s">
        <v>126</v>
      </c>
      <c r="U7" s="124"/>
      <c r="V7" s="4"/>
      <c r="W7" s="4"/>
      <c r="X7" s="4"/>
      <c r="Y7" s="4"/>
      <c r="Z7" s="4" t="s">
        <v>66</v>
      </c>
      <c r="AA7" s="4" t="s">
        <v>5</v>
      </c>
      <c r="AB7" s="4" t="s">
        <v>73</v>
      </c>
      <c r="AC7" s="4" t="s">
        <v>83</v>
      </c>
      <c r="AD7" s="4"/>
      <c r="AE7" s="4"/>
      <c r="AF7" s="4" t="s">
        <v>132</v>
      </c>
      <c r="AG7" s="4" t="str">
        <f>IF(AND(AG8="年齢OK",D9="女"),"受診OK","受診NG")</f>
        <v>受診NG</v>
      </c>
      <c r="AH7" s="6"/>
      <c r="AI7" s="7"/>
      <c r="AJ7" s="4" t="s">
        <v>175</v>
      </c>
      <c r="AK7" s="4" t="str">
        <f>IF(AND(AK8="年齢OK",D9="女"),"受診OK","受診NG")</f>
        <v>受診NG</v>
      </c>
      <c r="AL7" s="4"/>
      <c r="AM7" s="4"/>
      <c r="AN7" s="4" t="s">
        <v>206</v>
      </c>
      <c r="AO7" s="4" t="str">
        <f>IF(COUNTIF(AY23:AY29,"〇"),"受診OK","受診NG")</f>
        <v>受診NG</v>
      </c>
      <c r="AP7" s="4"/>
      <c r="AQ7" s="4"/>
      <c r="AR7" s="4"/>
      <c r="AS7" s="4"/>
      <c r="AT7" s="4"/>
    </row>
    <row r="8" spans="1:49" s="1" customFormat="1" ht="15.5" customHeight="1" thickBot="1" x14ac:dyDescent="0.35">
      <c r="A8" s="179"/>
      <c r="B8" s="181"/>
      <c r="C8" s="41" t="s">
        <v>218</v>
      </c>
      <c r="D8" s="181"/>
      <c r="E8" s="38" t="s">
        <v>119</v>
      </c>
      <c r="F8" s="38" t="s">
        <v>120</v>
      </c>
      <c r="G8" s="26" t="s">
        <v>2</v>
      </c>
      <c r="H8" s="36"/>
      <c r="I8" s="171"/>
      <c r="J8" s="172"/>
      <c r="K8" s="172"/>
      <c r="L8" s="172"/>
      <c r="M8" s="172"/>
      <c r="N8" s="173"/>
      <c r="O8" s="127"/>
      <c r="P8" s="128"/>
      <c r="Q8" s="136"/>
      <c r="R8" s="138"/>
      <c r="S8" s="140"/>
      <c r="T8" s="123"/>
      <c r="U8" s="119"/>
      <c r="V8" s="4"/>
      <c r="W8" s="4"/>
      <c r="X8" s="4"/>
      <c r="Y8" s="4"/>
      <c r="Z8" s="4" t="s">
        <v>65</v>
      </c>
      <c r="AA8" s="4" t="s">
        <v>6</v>
      </c>
      <c r="AB8" s="4" t="s">
        <v>74</v>
      </c>
      <c r="AC8" s="4" t="s">
        <v>84</v>
      </c>
      <c r="AD8" s="4"/>
      <c r="AE8" s="4"/>
      <c r="AF8" s="4"/>
      <c r="AG8" s="4" t="str">
        <f>IF(COUNTIF(AI31:AI50,"〇"),"年齢OK","受診NG")</f>
        <v>受診NG</v>
      </c>
      <c r="AH8" s="4"/>
      <c r="AI8" s="4"/>
      <c r="AJ8" s="4"/>
      <c r="AK8" s="4" t="str">
        <f>IF(COUNTIF(AQ23:AQ52,"〇"),"年齢OK","受診NG")</f>
        <v>受診NG</v>
      </c>
      <c r="AL8" s="4"/>
      <c r="AM8" s="4"/>
      <c r="AN8" s="4" t="s">
        <v>224</v>
      </c>
      <c r="AO8" s="4" t="str">
        <f>IF(COUNTIF(AI23:AI32,"〇"),"受診OK","受診NG")</f>
        <v>受診NG</v>
      </c>
      <c r="AP8" s="4" t="str">
        <f>IF(AND(AO8="受診OK",D9="女"),"受診OK","受診NG")</f>
        <v>受診NG</v>
      </c>
      <c r="AQ8" s="4"/>
      <c r="AR8" s="4"/>
      <c r="AS8" s="4"/>
      <c r="AT8" s="4"/>
    </row>
    <row r="9" spans="1:49" s="1" customFormat="1" ht="18.75" customHeight="1" x14ac:dyDescent="0.3">
      <c r="A9" s="193"/>
      <c r="B9" s="195"/>
      <c r="C9" s="39"/>
      <c r="D9" s="222"/>
      <c r="E9" s="52"/>
      <c r="F9" s="53"/>
      <c r="G9" s="129"/>
      <c r="H9" s="130"/>
      <c r="I9" s="198" t="s">
        <v>113</v>
      </c>
      <c r="J9" s="225" t="s">
        <v>219</v>
      </c>
      <c r="K9" s="189" t="s">
        <v>211</v>
      </c>
      <c r="L9" s="156" t="s">
        <v>127</v>
      </c>
      <c r="M9" s="147" t="s">
        <v>132</v>
      </c>
      <c r="N9" s="153" t="s">
        <v>128</v>
      </c>
      <c r="O9" s="149" t="s">
        <v>264</v>
      </c>
      <c r="P9" s="150"/>
      <c r="Q9" s="147" t="s">
        <v>115</v>
      </c>
      <c r="R9" s="162"/>
      <c r="S9" s="164"/>
      <c r="T9" s="141" t="s">
        <v>129</v>
      </c>
      <c r="U9" s="118"/>
      <c r="V9" s="4"/>
      <c r="W9" s="4"/>
      <c r="X9" s="4"/>
      <c r="Y9" s="4"/>
      <c r="Z9" s="4" t="s">
        <v>64</v>
      </c>
      <c r="AA9" s="4" t="s">
        <v>7</v>
      </c>
      <c r="AB9" s="4" t="s">
        <v>75</v>
      </c>
      <c r="AC9" s="4" t="s">
        <v>85</v>
      </c>
      <c r="AD9" s="4"/>
      <c r="AE9" s="4" t="s">
        <v>116</v>
      </c>
      <c r="AF9" s="4" t="s">
        <v>173</v>
      </c>
      <c r="AG9" s="4" t="str">
        <f>E15&amp;F15&amp;E17&amp;F17</f>
        <v/>
      </c>
      <c r="AH9" s="6" t="s">
        <v>176</v>
      </c>
      <c r="AI9" s="7" t="e">
        <f>DATEVALUE(AG9)</f>
        <v>#VALUE!</v>
      </c>
      <c r="AJ9" s="4" t="s">
        <v>185</v>
      </c>
      <c r="AK9" s="4"/>
      <c r="AL9" s="4" t="e">
        <f ca="1">DATEDIF(AI9,$Z$1,"Y")</f>
        <v>#VALUE!</v>
      </c>
      <c r="AM9" s="4" t="str">
        <f>IF(COUNTIF(BG23:BG63,"〇"),"OK","NG")</f>
        <v>NG</v>
      </c>
      <c r="AN9" s="4"/>
      <c r="AO9" s="4"/>
      <c r="AP9" s="4"/>
      <c r="AQ9" s="4"/>
      <c r="AR9" s="4"/>
      <c r="AS9" s="4"/>
      <c r="AT9" s="4"/>
    </row>
    <row r="10" spans="1:49" s="1" customFormat="1" ht="18.75" customHeight="1" thickBot="1" x14ac:dyDescent="0.35">
      <c r="A10" s="194"/>
      <c r="B10" s="196"/>
      <c r="C10" s="42"/>
      <c r="D10" s="223"/>
      <c r="E10" s="38" t="s">
        <v>121</v>
      </c>
      <c r="F10" s="38" t="s">
        <v>118</v>
      </c>
      <c r="G10" s="131"/>
      <c r="H10" s="132"/>
      <c r="I10" s="199"/>
      <c r="J10" s="226"/>
      <c r="K10" s="190"/>
      <c r="L10" s="157"/>
      <c r="M10" s="155"/>
      <c r="N10" s="154"/>
      <c r="O10" s="29" t="s">
        <v>130</v>
      </c>
      <c r="P10" s="33"/>
      <c r="Q10" s="148"/>
      <c r="R10" s="175"/>
      <c r="S10" s="174"/>
      <c r="T10" s="142"/>
      <c r="U10" s="119"/>
      <c r="V10" s="4"/>
      <c r="W10" s="4"/>
      <c r="X10" s="4"/>
      <c r="Y10" s="4"/>
      <c r="Z10" s="4" t="s">
        <v>63</v>
      </c>
      <c r="AA10" s="4" t="s">
        <v>8</v>
      </c>
      <c r="AB10" s="4" t="s">
        <v>76</v>
      </c>
      <c r="AC10" s="4" t="s">
        <v>86</v>
      </c>
      <c r="AD10" s="4"/>
      <c r="AE10" s="4"/>
      <c r="AF10" s="4" t="s">
        <v>132</v>
      </c>
      <c r="AG10" s="4" t="str">
        <f>IF(AND(AG11="年齢OK",D15="女"),"受診OK","受診NG")</f>
        <v>受診NG</v>
      </c>
      <c r="AH10" s="6"/>
      <c r="AI10" s="7"/>
      <c r="AJ10" s="4" t="s">
        <v>175</v>
      </c>
      <c r="AK10" s="4" t="str">
        <f>IF(AND(AK11="年齢OK",D15="女"),"受診OK","受診NG")</f>
        <v>受診NG</v>
      </c>
      <c r="AL10" s="4"/>
      <c r="AM10" s="4"/>
      <c r="AN10" s="4" t="s">
        <v>206</v>
      </c>
      <c r="AO10" s="4" t="str">
        <f>IF(COUNTIF(AZ23:AZ29,"〇"),"受診OK","受診NG")</f>
        <v>受診NG</v>
      </c>
      <c r="AP10" s="4"/>
      <c r="AQ10" s="4"/>
      <c r="AR10" s="4"/>
      <c r="AS10" s="4"/>
      <c r="AT10" s="4"/>
    </row>
    <row r="11" spans="1:49" s="1" customFormat="1" ht="18.75" customHeight="1" x14ac:dyDescent="0.3">
      <c r="A11" s="61" t="s">
        <v>275</v>
      </c>
      <c r="B11" s="196"/>
      <c r="C11" s="120"/>
      <c r="D11" s="223"/>
      <c r="E11" s="54"/>
      <c r="F11" s="55"/>
      <c r="G11" s="133"/>
      <c r="H11" s="134"/>
      <c r="I11" s="143"/>
      <c r="J11" s="158"/>
      <c r="K11" s="191"/>
      <c r="L11" s="187"/>
      <c r="M11" s="187"/>
      <c r="N11" s="166"/>
      <c r="O11" s="30" t="s">
        <v>215</v>
      </c>
      <c r="P11" s="34"/>
      <c r="Q11" s="160" t="s">
        <v>116</v>
      </c>
      <c r="R11" s="162"/>
      <c r="S11" s="164"/>
      <c r="T11" s="141" t="s">
        <v>178</v>
      </c>
      <c r="U11" s="118"/>
      <c r="V11" s="4"/>
      <c r="W11" s="4"/>
      <c r="X11" s="4"/>
      <c r="Y11" s="4"/>
      <c r="Z11" s="4" t="s">
        <v>62</v>
      </c>
      <c r="AA11" s="4" t="s">
        <v>9</v>
      </c>
      <c r="AB11" s="4" t="s">
        <v>77</v>
      </c>
      <c r="AC11" s="4" t="s">
        <v>87</v>
      </c>
      <c r="AD11" s="4"/>
      <c r="AE11" s="4"/>
      <c r="AF11" s="4"/>
      <c r="AG11" s="4" t="str">
        <f>IF(COUNTIF(AJ31:AJ50,"〇"),"年齢OK","受診NG")</f>
        <v>受診NG</v>
      </c>
      <c r="AH11" s="4"/>
      <c r="AI11" s="4"/>
      <c r="AJ11" s="4"/>
      <c r="AK11" s="4" t="str">
        <f>IF(COUNTIF(AR23:AR52,"〇"),"年齢OK","受診NG")</f>
        <v>受診NG</v>
      </c>
      <c r="AL11" s="4"/>
      <c r="AM11" s="4"/>
      <c r="AN11" s="4" t="s">
        <v>224</v>
      </c>
      <c r="AO11" s="4" t="str">
        <f>IF(COUNTIF(AJ23:AJ32,"〇"),"受診OK","受診NG")</f>
        <v>受診NG</v>
      </c>
      <c r="AP11" s="4" t="str">
        <f>IF(AND(AO11="受診OK",D15="女"),"受診OK","受診NG")</f>
        <v>受診NG</v>
      </c>
      <c r="AQ11" s="4"/>
      <c r="AR11" s="4"/>
      <c r="AS11" s="4"/>
      <c r="AT11" s="4"/>
    </row>
    <row r="12" spans="1:49" s="1" customFormat="1" ht="18.75" customHeight="1" thickBot="1" x14ac:dyDescent="0.35">
      <c r="A12" s="60"/>
      <c r="B12" s="197"/>
      <c r="C12" s="121"/>
      <c r="D12" s="224"/>
      <c r="E12" s="2" t="s">
        <v>1</v>
      </c>
      <c r="F12" s="184"/>
      <c r="G12" s="185"/>
      <c r="H12" s="186"/>
      <c r="I12" s="144"/>
      <c r="J12" s="159"/>
      <c r="K12" s="192"/>
      <c r="L12" s="188"/>
      <c r="M12" s="188"/>
      <c r="N12" s="167"/>
      <c r="O12" s="31" t="s">
        <v>177</v>
      </c>
      <c r="P12" s="35" t="s">
        <v>212</v>
      </c>
      <c r="Q12" s="161"/>
      <c r="R12" s="163"/>
      <c r="S12" s="165"/>
      <c r="T12" s="152"/>
      <c r="U12" s="151"/>
      <c r="V12" s="4"/>
      <c r="W12" s="4"/>
      <c r="X12" s="4"/>
      <c r="Y12" s="4"/>
      <c r="Z12" s="4" t="s">
        <v>61</v>
      </c>
      <c r="AA12" s="4" t="s">
        <v>10</v>
      </c>
      <c r="AB12" s="4" t="s">
        <v>78</v>
      </c>
      <c r="AC12" s="4" t="s">
        <v>88</v>
      </c>
      <c r="AD12" s="4"/>
      <c r="AE12" s="4" t="s">
        <v>181</v>
      </c>
      <c r="AF12" s="4" t="s">
        <v>173</v>
      </c>
      <c r="AG12" s="4" t="str">
        <f>E21&amp;F21&amp;E23&amp;F23</f>
        <v/>
      </c>
      <c r="AH12" s="6" t="s">
        <v>176</v>
      </c>
      <c r="AI12" s="7" t="e">
        <f>DATEVALUE(AG12)</f>
        <v>#VALUE!</v>
      </c>
      <c r="AJ12" s="4" t="s">
        <v>185</v>
      </c>
      <c r="AK12" s="4"/>
      <c r="AL12" s="4" t="e">
        <f ca="1">DATEDIF(AI12,$Z$1,"Y")</f>
        <v>#VALUE!</v>
      </c>
      <c r="AM12" s="4" t="str">
        <f>IF(COUNTIF(BH23:BH63,"〇"),"OK","NG")</f>
        <v>NG</v>
      </c>
      <c r="AN12" s="4"/>
      <c r="AO12" s="4"/>
      <c r="AP12" s="4"/>
      <c r="AQ12" s="4"/>
      <c r="AR12" s="4"/>
      <c r="AS12" s="4"/>
      <c r="AT12" s="4"/>
    </row>
    <row r="13" spans="1:49" s="1" customFormat="1" ht="30" customHeight="1" x14ac:dyDescent="0.3">
      <c r="A13" s="178" t="s">
        <v>122</v>
      </c>
      <c r="B13" s="180" t="s">
        <v>278</v>
      </c>
      <c r="C13" s="40" t="s">
        <v>217</v>
      </c>
      <c r="D13" s="180" t="s">
        <v>123</v>
      </c>
      <c r="E13" s="182" t="s">
        <v>124</v>
      </c>
      <c r="F13" s="183"/>
      <c r="G13" s="182" t="s">
        <v>125</v>
      </c>
      <c r="H13" s="183"/>
      <c r="I13" s="168" t="s">
        <v>179</v>
      </c>
      <c r="J13" s="169"/>
      <c r="K13" s="169"/>
      <c r="L13" s="169"/>
      <c r="M13" s="169"/>
      <c r="N13" s="170"/>
      <c r="O13" s="125" t="s">
        <v>263</v>
      </c>
      <c r="P13" s="126"/>
      <c r="Q13" s="135" t="s">
        <v>114</v>
      </c>
      <c r="R13" s="137" t="s">
        <v>117</v>
      </c>
      <c r="S13" s="139" t="s">
        <v>118</v>
      </c>
      <c r="T13" s="122" t="s">
        <v>126</v>
      </c>
      <c r="U13" s="124"/>
      <c r="V13" s="4"/>
      <c r="W13" s="4"/>
      <c r="X13" s="4"/>
      <c r="Y13" s="4"/>
      <c r="Z13" s="4" t="s">
        <v>60</v>
      </c>
      <c r="AA13" s="4" t="s">
        <v>11</v>
      </c>
      <c r="AB13" s="4" t="s">
        <v>79</v>
      </c>
      <c r="AC13" s="4" t="s">
        <v>89</v>
      </c>
      <c r="AD13" s="4"/>
      <c r="AE13" s="4"/>
      <c r="AF13" s="4" t="s">
        <v>132</v>
      </c>
      <c r="AG13" s="4" t="str">
        <f>IF(AND(AG14="年齢OK",D21="女"),"受診OK","受診NG")</f>
        <v>受診NG</v>
      </c>
      <c r="AH13" s="6"/>
      <c r="AI13" s="7"/>
      <c r="AJ13" s="4" t="s">
        <v>175</v>
      </c>
      <c r="AK13" s="4" t="str">
        <f>IF(AND(AK14="年齢OK",D21="女"),"受診OK","受診NG")</f>
        <v>受診NG</v>
      </c>
      <c r="AL13" s="4"/>
      <c r="AM13" s="4"/>
      <c r="AN13" s="4" t="s">
        <v>206</v>
      </c>
      <c r="AO13" s="4" t="str">
        <f>IF(COUNTIF(BA23:BA29,"〇"),"受診OK","受診NG")</f>
        <v>受診NG</v>
      </c>
      <c r="AP13" s="4"/>
      <c r="AQ13" s="4"/>
      <c r="AR13" s="4"/>
      <c r="AS13" s="4"/>
      <c r="AT13" s="4"/>
    </row>
    <row r="14" spans="1:49" s="1" customFormat="1" ht="18.75" customHeight="1" thickBot="1" x14ac:dyDescent="0.35">
      <c r="A14" s="179"/>
      <c r="B14" s="181"/>
      <c r="C14" s="41" t="s">
        <v>218</v>
      </c>
      <c r="D14" s="181"/>
      <c r="E14" s="38" t="s">
        <v>119</v>
      </c>
      <c r="F14" s="38" t="s">
        <v>120</v>
      </c>
      <c r="G14" s="26" t="s">
        <v>2</v>
      </c>
      <c r="H14" s="36"/>
      <c r="I14" s="171"/>
      <c r="J14" s="172"/>
      <c r="K14" s="172"/>
      <c r="L14" s="172"/>
      <c r="M14" s="172"/>
      <c r="N14" s="173"/>
      <c r="O14" s="127"/>
      <c r="P14" s="128"/>
      <c r="Q14" s="136"/>
      <c r="R14" s="138"/>
      <c r="S14" s="140"/>
      <c r="T14" s="123"/>
      <c r="U14" s="119"/>
      <c r="V14" s="4"/>
      <c r="W14" s="4"/>
      <c r="X14" s="4"/>
      <c r="Y14" s="4"/>
      <c r="Z14" s="4" t="s">
        <v>59</v>
      </c>
      <c r="AA14" s="4" t="s">
        <v>12</v>
      </c>
      <c r="AB14" s="4" t="s">
        <v>80</v>
      </c>
      <c r="AC14" s="4" t="s">
        <v>90</v>
      </c>
      <c r="AD14" s="4"/>
      <c r="AE14" s="4"/>
      <c r="AF14" s="4"/>
      <c r="AG14" s="4" t="str">
        <f>IF(COUNTIF(AK31:AK50,"〇"),"年齢OK","受診NG")</f>
        <v>受診NG</v>
      </c>
      <c r="AH14" s="4"/>
      <c r="AI14" s="4"/>
      <c r="AJ14" s="4"/>
      <c r="AK14" s="4" t="str">
        <f>IF(COUNTIF(AS23:AS52,"〇"),"年齢OK","受診NG")</f>
        <v>受診NG</v>
      </c>
      <c r="AL14" s="4"/>
      <c r="AM14" s="4"/>
      <c r="AN14" s="4" t="s">
        <v>224</v>
      </c>
      <c r="AO14" s="4" t="str">
        <f>IF(COUNTIF(AK23:AK32,"〇"),"受診OK","受診NG")</f>
        <v>受診NG</v>
      </c>
      <c r="AP14" s="4" t="str">
        <f>IF(AND(AO14="受診OK",D21="女"),"受診OK","受診NG")</f>
        <v>受診NG</v>
      </c>
      <c r="AQ14" s="4"/>
      <c r="AR14" s="4"/>
      <c r="AS14" s="4"/>
      <c r="AT14" s="4"/>
    </row>
    <row r="15" spans="1:49" s="1" customFormat="1" ht="18.75" customHeight="1" x14ac:dyDescent="0.3">
      <c r="A15" s="193"/>
      <c r="B15" s="195"/>
      <c r="C15" s="39"/>
      <c r="D15" s="200"/>
      <c r="E15" s="52"/>
      <c r="F15" s="53"/>
      <c r="G15" s="129"/>
      <c r="H15" s="130"/>
      <c r="I15" s="198" t="s">
        <v>113</v>
      </c>
      <c r="J15" s="176" t="s">
        <v>219</v>
      </c>
      <c r="K15" s="189" t="s">
        <v>211</v>
      </c>
      <c r="L15" s="156" t="s">
        <v>127</v>
      </c>
      <c r="M15" s="147" t="s">
        <v>132</v>
      </c>
      <c r="N15" s="153" t="s">
        <v>128</v>
      </c>
      <c r="O15" s="149" t="s">
        <v>264</v>
      </c>
      <c r="P15" s="150"/>
      <c r="Q15" s="147" t="s">
        <v>115</v>
      </c>
      <c r="R15" s="162"/>
      <c r="S15" s="164"/>
      <c r="T15" s="141" t="s">
        <v>129</v>
      </c>
      <c r="U15" s="118"/>
      <c r="V15" s="4"/>
      <c r="W15" s="4"/>
      <c r="X15" s="4"/>
      <c r="Y15" s="4"/>
      <c r="Z15" s="4" t="s">
        <v>58</v>
      </c>
      <c r="AA15" s="4" t="s">
        <v>13</v>
      </c>
      <c r="AB15" s="4" t="s">
        <v>69</v>
      </c>
      <c r="AC15" s="4" t="s">
        <v>91</v>
      </c>
      <c r="AD15" s="4"/>
      <c r="AE15" s="4" t="s">
        <v>182</v>
      </c>
      <c r="AF15" s="4" t="s">
        <v>173</v>
      </c>
      <c r="AG15" s="4" t="str">
        <f>E27&amp;F27&amp;E29&amp;F29</f>
        <v/>
      </c>
      <c r="AH15" s="6" t="s">
        <v>176</v>
      </c>
      <c r="AI15" s="7" t="e">
        <f>DATEVALUE(AG15)</f>
        <v>#VALUE!</v>
      </c>
      <c r="AJ15" s="4" t="s">
        <v>185</v>
      </c>
      <c r="AK15" s="4"/>
      <c r="AL15" s="4" t="e">
        <f ca="1">DATEDIF(AI15,$Z$1,"Y")</f>
        <v>#VALUE!</v>
      </c>
      <c r="AM15" s="4" t="str">
        <f>IF(COUNTIF(BJ23:BJ63,"〇"),"OK","NG")</f>
        <v>NG</v>
      </c>
      <c r="AN15" s="4"/>
      <c r="AO15" s="4"/>
      <c r="AP15" s="4"/>
      <c r="AQ15" s="4"/>
      <c r="AR15" s="4"/>
      <c r="AS15" s="4"/>
      <c r="AT15" s="4"/>
    </row>
    <row r="16" spans="1:49" s="1" customFormat="1" ht="18.75" customHeight="1" thickBot="1" x14ac:dyDescent="0.35">
      <c r="A16" s="194"/>
      <c r="B16" s="196"/>
      <c r="C16" s="42"/>
      <c r="D16" s="201"/>
      <c r="E16" s="38" t="s">
        <v>121</v>
      </c>
      <c r="F16" s="38" t="s">
        <v>118</v>
      </c>
      <c r="G16" s="131"/>
      <c r="H16" s="132"/>
      <c r="I16" s="199"/>
      <c r="J16" s="177"/>
      <c r="K16" s="190"/>
      <c r="L16" s="157"/>
      <c r="M16" s="155"/>
      <c r="N16" s="154"/>
      <c r="O16" s="29" t="s">
        <v>130</v>
      </c>
      <c r="P16" s="33"/>
      <c r="Q16" s="148"/>
      <c r="R16" s="175"/>
      <c r="S16" s="174"/>
      <c r="T16" s="142"/>
      <c r="U16" s="119"/>
      <c r="V16" s="4"/>
      <c r="W16" s="4"/>
      <c r="X16" s="4"/>
      <c r="Y16" s="4"/>
      <c r="Z16" s="4" t="s">
        <v>57</v>
      </c>
      <c r="AA16" s="4" t="s">
        <v>14</v>
      </c>
      <c r="AB16" s="4" t="s">
        <v>70</v>
      </c>
      <c r="AC16" s="4" t="s">
        <v>92</v>
      </c>
      <c r="AD16" s="4"/>
      <c r="AE16" s="4"/>
      <c r="AF16" s="4" t="s">
        <v>132</v>
      </c>
      <c r="AG16" s="4" t="str">
        <f>IF(AND(AG17="年齢OK",D27="女"),"受診OK","受診NG")</f>
        <v>受診NG</v>
      </c>
      <c r="AH16" s="6"/>
      <c r="AI16" s="7"/>
      <c r="AJ16" s="4" t="s">
        <v>175</v>
      </c>
      <c r="AK16" s="4" t="str">
        <f>IF(AND(AK17="年齢OK",D27="女"),"受診OK","受診NG")</f>
        <v>受診NG</v>
      </c>
      <c r="AL16" s="4"/>
      <c r="AM16" s="4"/>
      <c r="AN16" s="4" t="s">
        <v>206</v>
      </c>
      <c r="AO16" s="4" t="str">
        <f>IF(COUNTIF(BB23:BB29,"〇"),"受診OK","受診NG")</f>
        <v>受診NG</v>
      </c>
      <c r="AP16" s="4"/>
      <c r="AQ16" s="4"/>
      <c r="AR16" s="4"/>
      <c r="AS16" s="4"/>
      <c r="AT16" s="4"/>
    </row>
    <row r="17" spans="1:62" s="1" customFormat="1" ht="18.75" customHeight="1" x14ac:dyDescent="0.3">
      <c r="A17" s="61" t="s">
        <v>275</v>
      </c>
      <c r="B17" s="196"/>
      <c r="C17" s="120"/>
      <c r="D17" s="201"/>
      <c r="E17" s="54"/>
      <c r="F17" s="55"/>
      <c r="G17" s="133"/>
      <c r="H17" s="134"/>
      <c r="I17" s="143"/>
      <c r="J17" s="145"/>
      <c r="K17" s="191"/>
      <c r="L17" s="187"/>
      <c r="M17" s="187"/>
      <c r="N17" s="166"/>
      <c r="O17" s="30" t="s">
        <v>215</v>
      </c>
      <c r="P17" s="34"/>
      <c r="Q17" s="160" t="s">
        <v>116</v>
      </c>
      <c r="R17" s="162"/>
      <c r="S17" s="164"/>
      <c r="T17" s="141" t="s">
        <v>178</v>
      </c>
      <c r="U17" s="118"/>
      <c r="V17" s="4"/>
      <c r="W17" s="4"/>
      <c r="X17" s="4"/>
      <c r="Y17" s="4"/>
      <c r="Z17" s="4" t="s">
        <v>56</v>
      </c>
      <c r="AA17" s="4" t="s">
        <v>15</v>
      </c>
      <c r="AB17" s="4" t="s">
        <v>71</v>
      </c>
      <c r="AC17" s="4" t="s">
        <v>93</v>
      </c>
      <c r="AD17" s="4"/>
      <c r="AE17" s="4"/>
      <c r="AF17" s="4"/>
      <c r="AG17" s="4" t="str">
        <f>IF(COUNTIF(AL31:AL50,"〇"),"年齢OK","受診NG")</f>
        <v>受診NG</v>
      </c>
      <c r="AH17" s="4"/>
      <c r="AI17" s="4"/>
      <c r="AJ17" s="4"/>
      <c r="AK17" s="4" t="str">
        <f>IF(COUNTIF(AT23:AT52,"〇"),"年齢OK","受診NG")</f>
        <v>受診NG</v>
      </c>
      <c r="AL17" s="4"/>
      <c r="AM17" s="4"/>
      <c r="AN17" s="4" t="s">
        <v>224</v>
      </c>
      <c r="AO17" s="4" t="str">
        <f>IF(COUNTIF(AL23:AL32,"〇"),"受診OK","受診NG")</f>
        <v>受診NG</v>
      </c>
      <c r="AP17" s="4" t="str">
        <f>IF(AND(AO17="受診OK",D27="女"),"受診OK","受診NG")</f>
        <v>受診NG</v>
      </c>
      <c r="AQ17" s="4"/>
      <c r="AR17" s="4"/>
      <c r="AS17" s="4"/>
      <c r="AT17" s="4"/>
    </row>
    <row r="18" spans="1:62" s="1" customFormat="1" ht="18.75" customHeight="1" thickBot="1" x14ac:dyDescent="0.35">
      <c r="A18" s="60"/>
      <c r="B18" s="197"/>
      <c r="C18" s="121"/>
      <c r="D18" s="202"/>
      <c r="E18" s="2" t="s">
        <v>1</v>
      </c>
      <c r="F18" s="184"/>
      <c r="G18" s="185"/>
      <c r="H18" s="186"/>
      <c r="I18" s="144"/>
      <c r="J18" s="146"/>
      <c r="K18" s="192"/>
      <c r="L18" s="188"/>
      <c r="M18" s="188"/>
      <c r="N18" s="167"/>
      <c r="O18" s="31" t="s">
        <v>177</v>
      </c>
      <c r="P18" s="35" t="s">
        <v>212</v>
      </c>
      <c r="Q18" s="161"/>
      <c r="R18" s="163"/>
      <c r="S18" s="165"/>
      <c r="T18" s="152"/>
      <c r="U18" s="151"/>
      <c r="V18" s="4"/>
      <c r="W18" s="4"/>
      <c r="X18" s="4"/>
      <c r="Y18" s="4"/>
      <c r="Z18" s="4" t="s">
        <v>55</v>
      </c>
      <c r="AA18" s="4" t="s">
        <v>16</v>
      </c>
      <c r="AB18" s="4"/>
      <c r="AC18" s="4" t="s">
        <v>94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62" s="1" customFormat="1" ht="30" customHeight="1" x14ac:dyDescent="0.3">
      <c r="A19" s="178" t="s">
        <v>122</v>
      </c>
      <c r="B19" s="180" t="s">
        <v>278</v>
      </c>
      <c r="C19" s="40" t="s">
        <v>217</v>
      </c>
      <c r="D19" s="180" t="s">
        <v>123</v>
      </c>
      <c r="E19" s="182" t="s">
        <v>124</v>
      </c>
      <c r="F19" s="183"/>
      <c r="G19" s="182" t="s">
        <v>125</v>
      </c>
      <c r="H19" s="183"/>
      <c r="I19" s="168" t="s">
        <v>179</v>
      </c>
      <c r="J19" s="169"/>
      <c r="K19" s="169"/>
      <c r="L19" s="169"/>
      <c r="M19" s="169"/>
      <c r="N19" s="170"/>
      <c r="O19" s="125" t="s">
        <v>263</v>
      </c>
      <c r="P19" s="126"/>
      <c r="Q19" s="135" t="s">
        <v>114</v>
      </c>
      <c r="R19" s="137" t="s">
        <v>117</v>
      </c>
      <c r="S19" s="139" t="s">
        <v>118</v>
      </c>
      <c r="T19" s="122" t="s">
        <v>126</v>
      </c>
      <c r="U19" s="124"/>
      <c r="V19" s="4"/>
      <c r="W19" s="4"/>
      <c r="X19" s="4"/>
      <c r="Y19" s="4"/>
      <c r="Z19" s="4" t="s">
        <v>54</v>
      </c>
      <c r="AA19" s="4" t="s">
        <v>17</v>
      </c>
      <c r="AB19" s="4"/>
      <c r="AC19" s="4" t="s">
        <v>95</v>
      </c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1:62" s="1" customFormat="1" ht="18.75" customHeight="1" thickBot="1" x14ac:dyDescent="0.35">
      <c r="A20" s="179"/>
      <c r="B20" s="181"/>
      <c r="C20" s="41" t="s">
        <v>218</v>
      </c>
      <c r="D20" s="181"/>
      <c r="E20" s="38" t="s">
        <v>119</v>
      </c>
      <c r="F20" s="38" t="s">
        <v>120</v>
      </c>
      <c r="G20" s="26" t="s">
        <v>2</v>
      </c>
      <c r="H20" s="36"/>
      <c r="I20" s="171"/>
      <c r="J20" s="172"/>
      <c r="K20" s="172"/>
      <c r="L20" s="172"/>
      <c r="M20" s="172"/>
      <c r="N20" s="173"/>
      <c r="O20" s="127"/>
      <c r="P20" s="128"/>
      <c r="Q20" s="136"/>
      <c r="R20" s="138"/>
      <c r="S20" s="140"/>
      <c r="T20" s="123"/>
      <c r="U20" s="119"/>
      <c r="V20" s="4"/>
      <c r="W20" s="4"/>
      <c r="X20" s="4"/>
      <c r="Y20" s="4"/>
      <c r="Z20" s="4" t="s">
        <v>53</v>
      </c>
      <c r="AA20" s="4" t="s">
        <v>18</v>
      </c>
      <c r="AB20" s="4"/>
      <c r="AC20" s="4" t="s">
        <v>96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1:62" s="1" customFormat="1" ht="18.75" customHeight="1" x14ac:dyDescent="0.3">
      <c r="A21" s="193"/>
      <c r="B21" s="195"/>
      <c r="C21" s="39"/>
      <c r="D21" s="200"/>
      <c r="E21" s="52"/>
      <c r="F21" s="53"/>
      <c r="G21" s="129"/>
      <c r="H21" s="130"/>
      <c r="I21" s="198" t="s">
        <v>113</v>
      </c>
      <c r="J21" s="176" t="s">
        <v>219</v>
      </c>
      <c r="K21" s="189" t="s">
        <v>211</v>
      </c>
      <c r="L21" s="156" t="s">
        <v>127</v>
      </c>
      <c r="M21" s="147" t="s">
        <v>132</v>
      </c>
      <c r="N21" s="153" t="s">
        <v>128</v>
      </c>
      <c r="O21" s="149" t="s">
        <v>264</v>
      </c>
      <c r="P21" s="150"/>
      <c r="Q21" s="147" t="s">
        <v>115</v>
      </c>
      <c r="R21" s="162"/>
      <c r="S21" s="164"/>
      <c r="T21" s="141" t="s">
        <v>129</v>
      </c>
      <c r="U21" s="118"/>
      <c r="V21" s="4"/>
      <c r="W21" s="4"/>
      <c r="X21" s="4"/>
      <c r="Y21" s="4"/>
      <c r="Z21" s="4" t="s">
        <v>52</v>
      </c>
      <c r="AA21" s="4" t="s">
        <v>19</v>
      </c>
      <c r="AB21" s="4"/>
      <c r="AC21" s="4" t="s">
        <v>97</v>
      </c>
      <c r="AD21" s="4"/>
      <c r="AE21" s="4"/>
      <c r="AF21" s="4" t="s">
        <v>203</v>
      </c>
      <c r="AG21" s="4" t="s">
        <v>205</v>
      </c>
      <c r="AH21" s="4"/>
      <c r="AI21" s="4"/>
      <c r="AJ21" s="4"/>
      <c r="AK21" s="4"/>
      <c r="AL21" s="4"/>
      <c r="AM21" s="4"/>
      <c r="AN21" s="4" t="s">
        <v>175</v>
      </c>
      <c r="AO21" s="4" t="s">
        <v>204</v>
      </c>
      <c r="AP21" s="4"/>
      <c r="AQ21" s="4"/>
      <c r="AR21" s="4"/>
      <c r="AS21" s="4"/>
      <c r="AT21" s="4"/>
      <c r="AV21" s="1" t="s">
        <v>206</v>
      </c>
      <c r="BC21" s="1" t="s">
        <v>204</v>
      </c>
    </row>
    <row r="22" spans="1:62" s="1" customFormat="1" ht="18.75" customHeight="1" thickBot="1" x14ac:dyDescent="0.35">
      <c r="A22" s="194"/>
      <c r="B22" s="196"/>
      <c r="C22" s="42"/>
      <c r="D22" s="201"/>
      <c r="E22" s="38" t="s">
        <v>121</v>
      </c>
      <c r="F22" s="38" t="s">
        <v>118</v>
      </c>
      <c r="G22" s="131"/>
      <c r="H22" s="132"/>
      <c r="I22" s="199"/>
      <c r="J22" s="177"/>
      <c r="K22" s="190"/>
      <c r="L22" s="157"/>
      <c r="M22" s="155"/>
      <c r="N22" s="154"/>
      <c r="O22" s="29" t="s">
        <v>130</v>
      </c>
      <c r="P22" s="33"/>
      <c r="Q22" s="148"/>
      <c r="R22" s="175"/>
      <c r="S22" s="174"/>
      <c r="T22" s="142"/>
      <c r="U22" s="119"/>
      <c r="V22" s="4"/>
      <c r="W22" s="4"/>
      <c r="X22" s="4"/>
      <c r="Y22" s="4"/>
      <c r="Z22" s="4" t="s">
        <v>51</v>
      </c>
      <c r="AA22" s="4" t="s">
        <v>20</v>
      </c>
      <c r="AB22" s="4"/>
      <c r="AC22" s="4" t="s">
        <v>98</v>
      </c>
      <c r="AD22" s="4"/>
      <c r="AE22" s="4"/>
      <c r="AF22" s="8" t="s">
        <v>173</v>
      </c>
      <c r="AG22" s="25" t="s">
        <v>174</v>
      </c>
      <c r="AH22" s="8"/>
      <c r="AI22" s="8"/>
      <c r="AJ22" s="8"/>
      <c r="AK22" s="8"/>
      <c r="AL22" s="8"/>
      <c r="AM22" s="8"/>
      <c r="AN22" s="8" t="s">
        <v>173</v>
      </c>
      <c r="AO22" s="8" t="s">
        <v>174</v>
      </c>
      <c r="AP22" s="8"/>
      <c r="AQ22" s="4"/>
      <c r="AR22" s="4"/>
      <c r="AS22" s="4"/>
      <c r="AT22" s="4"/>
      <c r="AV22" s="1" t="s">
        <v>173</v>
      </c>
      <c r="AW22" s="1" t="s">
        <v>174</v>
      </c>
      <c r="BC22" s="1" t="s">
        <v>236</v>
      </c>
      <c r="BD22" s="1" t="s">
        <v>239</v>
      </c>
    </row>
    <row r="23" spans="1:62" s="1" customFormat="1" ht="18.75" customHeight="1" x14ac:dyDescent="0.3">
      <c r="A23" s="61" t="s">
        <v>275</v>
      </c>
      <c r="B23" s="196"/>
      <c r="C23" s="120"/>
      <c r="D23" s="201"/>
      <c r="E23" s="54"/>
      <c r="F23" s="55"/>
      <c r="G23" s="133"/>
      <c r="H23" s="134"/>
      <c r="I23" s="143"/>
      <c r="J23" s="145"/>
      <c r="K23" s="191"/>
      <c r="L23" s="187"/>
      <c r="M23" s="187"/>
      <c r="N23" s="166"/>
      <c r="O23" s="30" t="s">
        <v>215</v>
      </c>
      <c r="P23" s="34"/>
      <c r="Q23" s="160" t="s">
        <v>116</v>
      </c>
      <c r="R23" s="162"/>
      <c r="S23" s="164"/>
      <c r="T23" s="141" t="s">
        <v>178</v>
      </c>
      <c r="U23" s="118"/>
      <c r="V23" s="4"/>
      <c r="W23" s="4"/>
      <c r="X23" s="4"/>
      <c r="Y23" s="4"/>
      <c r="Z23" s="4" t="s">
        <v>50</v>
      </c>
      <c r="AA23" s="4" t="s">
        <v>21</v>
      </c>
      <c r="AB23" s="4"/>
      <c r="AC23" s="4" t="s">
        <v>99</v>
      </c>
      <c r="AD23" s="4"/>
      <c r="AE23" s="4"/>
      <c r="AF23" s="8" t="s">
        <v>133</v>
      </c>
      <c r="AG23" s="24">
        <v>38444</v>
      </c>
      <c r="AH23" s="24">
        <v>38808</v>
      </c>
      <c r="AI23" s="8" t="e">
        <f>IF(AND($AI$6&gt;=AG23,$AI$6&lt;=AH23),"〇","×")</f>
        <v>#VALUE!</v>
      </c>
      <c r="AJ23" s="8" t="e">
        <f>IF(AND($AI$9&gt;=AG23,$AI$9&lt;=AH23),"〇","×")</f>
        <v>#VALUE!</v>
      </c>
      <c r="AK23" s="8" t="e">
        <f>IF(AND($AI$12&gt;=AG23,$AI$12&lt;=AH23),"〇","×")</f>
        <v>#VALUE!</v>
      </c>
      <c r="AL23" s="8" t="e">
        <f>IF(AND($AI$15&gt;=AG23,$AI$15&lt;=AH23),"〇","×")</f>
        <v>#VALUE!</v>
      </c>
      <c r="AM23" s="8"/>
      <c r="AN23" s="8" t="s">
        <v>143</v>
      </c>
      <c r="AO23" s="9">
        <v>31139</v>
      </c>
      <c r="AP23" s="9">
        <v>31503</v>
      </c>
      <c r="AQ23" s="8" t="e">
        <f>IF(AND($AI$6&gt;=AO23,$AI$6&lt;=AP23),"〇","×")</f>
        <v>#VALUE!</v>
      </c>
      <c r="AR23" s="4" t="e">
        <f>IF(AND($AI$9&gt;=AO23,$AI$9&lt;=AP23),"〇","×")</f>
        <v>#VALUE!</v>
      </c>
      <c r="AS23" s="4" t="e">
        <f>IF(AND($AI$12&gt;=AO23,$AI$12&lt;=AP23),"〇","×")</f>
        <v>#VALUE!</v>
      </c>
      <c r="AT23" s="4" t="e">
        <f>IF(AND($AI$15&gt;=AO23,$AI$15&lt;=AP23),"〇","×")</f>
        <v>#VALUE!</v>
      </c>
      <c r="AV23" s="8" t="s">
        <v>143</v>
      </c>
      <c r="AW23" s="9">
        <v>31139</v>
      </c>
      <c r="AX23" s="9">
        <v>31503</v>
      </c>
      <c r="AY23" s="8" t="e">
        <f>IF(AND($AI$6&gt;=AW23,$AI$6&lt;=AX23),"〇","×")</f>
        <v>#VALUE!</v>
      </c>
      <c r="AZ23" s="4" t="e">
        <f>IF(AND($AI$9&gt;=AW23,$AI$9&lt;=AX23),"〇","×")</f>
        <v>#VALUE!</v>
      </c>
      <c r="BA23" s="4" t="e">
        <f>IF(AND($AI$12&gt;=AW23,$AI$12&lt;=AX23),"〇","×")</f>
        <v>#VALUE!</v>
      </c>
      <c r="BB23" s="4" t="e">
        <f>IF(AND($AI$15&gt;=AW23,$AI$15&lt;=AX23),"〇","×")</f>
        <v>#VALUE!</v>
      </c>
      <c r="BC23" s="1" t="s">
        <v>240</v>
      </c>
      <c r="BD23" s="44">
        <v>32965</v>
      </c>
      <c r="BE23" s="44">
        <v>33329</v>
      </c>
      <c r="BF23" s="1" t="e">
        <f>IF(AND($AI$6&gt;=BD23,$AI$6&lt;=BE23),"〇","×")</f>
        <v>#VALUE!</v>
      </c>
      <c r="BG23" s="1" t="e">
        <f>IF(AND($AI$9&gt;=BD23,$AI$9&lt;=BE23),"〇","×")</f>
        <v>#VALUE!</v>
      </c>
      <c r="BH23" s="1" t="e">
        <f>IF(AND($AI$12&gt;=BD23,$AI$12&lt;=BE23),"〇","×")</f>
        <v>#VALUE!</v>
      </c>
      <c r="BJ23" s="1" t="e">
        <f>IF(AND($AI$15&gt;=BD23,$AI$15&lt;=BE23),"〇","×")</f>
        <v>#VALUE!</v>
      </c>
    </row>
    <row r="24" spans="1:62" s="1" customFormat="1" ht="18.75" customHeight="1" thickBot="1" x14ac:dyDescent="0.35">
      <c r="A24" s="60"/>
      <c r="B24" s="197"/>
      <c r="C24" s="121"/>
      <c r="D24" s="202"/>
      <c r="E24" s="2" t="s">
        <v>1</v>
      </c>
      <c r="F24" s="184"/>
      <c r="G24" s="185"/>
      <c r="H24" s="186"/>
      <c r="I24" s="144"/>
      <c r="J24" s="146"/>
      <c r="K24" s="192"/>
      <c r="L24" s="188"/>
      <c r="M24" s="188"/>
      <c r="N24" s="167"/>
      <c r="O24" s="31" t="s">
        <v>177</v>
      </c>
      <c r="P24" s="35" t="s">
        <v>212</v>
      </c>
      <c r="Q24" s="161"/>
      <c r="R24" s="163"/>
      <c r="S24" s="165"/>
      <c r="T24" s="152"/>
      <c r="U24" s="151"/>
      <c r="V24" s="4"/>
      <c r="W24" s="4"/>
      <c r="X24" s="4"/>
      <c r="Y24" s="4"/>
      <c r="Z24" s="4" t="s">
        <v>49</v>
      </c>
      <c r="AA24" s="4" t="s">
        <v>22</v>
      </c>
      <c r="AB24" s="4"/>
      <c r="AC24" s="4" t="s">
        <v>100</v>
      </c>
      <c r="AD24" s="4"/>
      <c r="AE24" s="4"/>
      <c r="AF24" s="8" t="s">
        <v>134</v>
      </c>
      <c r="AG24" s="9">
        <v>37713</v>
      </c>
      <c r="AH24" s="9">
        <v>38078</v>
      </c>
      <c r="AI24" s="8" t="e">
        <f t="shared" ref="AI24:AI62" si="0">IF(AND($AI$6&gt;=AG24,$AI$6&lt;=AH24),"〇","×")</f>
        <v>#VALUE!</v>
      </c>
      <c r="AJ24" s="8" t="e">
        <f t="shared" ref="AJ24:AJ62" si="1">IF(AND($AI$9&gt;=AG24,$AI$9&lt;=AH24),"〇","×")</f>
        <v>#VALUE!</v>
      </c>
      <c r="AK24" s="8" t="e">
        <f>IF(AND($AI$12&gt;=AG24,$AI$12&lt;=AH24),"〇","×")</f>
        <v>#VALUE!</v>
      </c>
      <c r="AL24" s="8" t="e">
        <f t="shared" ref="AL24:AL62" si="2">IF(AND($AI$15&gt;=AG24,$AI$15&lt;=AH24),"〇","×")</f>
        <v>#VALUE!</v>
      </c>
      <c r="AM24" s="8"/>
      <c r="AN24" s="8" t="s">
        <v>144</v>
      </c>
      <c r="AO24" s="9">
        <v>30408</v>
      </c>
      <c r="AP24" s="9">
        <v>30773</v>
      </c>
      <c r="AQ24" s="8" t="e">
        <f t="shared" ref="AQ24:AQ52" si="3">IF(AND($AI$6&gt;=AO24,$AI$6&lt;=AP24),"〇","×")</f>
        <v>#VALUE!</v>
      </c>
      <c r="AR24" s="4" t="e">
        <f t="shared" ref="AR24:AR52" si="4">IF(AND($AI$9&gt;=AO24,$AI$9&lt;=AP24),"〇","×")</f>
        <v>#VALUE!</v>
      </c>
      <c r="AS24" s="4" t="e">
        <f t="shared" ref="AS24:AS52" si="5">IF(AND($AI$12&gt;=AO24,$AI$12&lt;=AP24),"〇","×")</f>
        <v>#VALUE!</v>
      </c>
      <c r="AT24" s="4" t="e">
        <f t="shared" ref="AT24:AT51" si="6">IF(AND($AI$15&gt;=AO24,$AI$15&lt;=AP24),"〇","×")</f>
        <v>#VALUE!</v>
      </c>
      <c r="AV24" s="59" t="s">
        <v>267</v>
      </c>
      <c r="AW24" s="9">
        <v>29313</v>
      </c>
      <c r="AX24" s="9">
        <v>29677</v>
      </c>
      <c r="AY24" s="8" t="e">
        <f t="shared" ref="AY24:AY29" si="7">IF(AND($AI$6&gt;=AW24,$AI$6&lt;=AX24),"〇","×")</f>
        <v>#VALUE!</v>
      </c>
      <c r="AZ24" s="4" t="e">
        <f t="shared" ref="AZ24:AZ29" si="8">IF(AND($AI$9&gt;=AW24,$AI$9&lt;=AX24),"〇","×")</f>
        <v>#VALUE!</v>
      </c>
      <c r="BA24" s="4" t="e">
        <f t="shared" ref="BA24:BA29" si="9">IF(AND($AI$12&gt;=AW24,$AI$12&lt;=AX24),"〇","×")</f>
        <v>#VALUE!</v>
      </c>
      <c r="BB24" s="4" t="e">
        <f t="shared" ref="BB24:BB29" si="10">IF(AND($AI$15&gt;=AW24,$AI$15&lt;=AX24),"〇","×")</f>
        <v>#VALUE!</v>
      </c>
      <c r="BC24" s="1" t="s">
        <v>241</v>
      </c>
      <c r="BD24" s="44">
        <v>32600</v>
      </c>
      <c r="BE24" s="44">
        <v>32964</v>
      </c>
      <c r="BF24" s="1" t="e">
        <f t="shared" ref="BF24:BF63" si="11">IF(AND($AI$6&gt;=BD24,$AI$6&lt;=BE24),"〇","×")</f>
        <v>#VALUE!</v>
      </c>
      <c r="BG24" s="1" t="e">
        <f t="shared" ref="BG24:BG63" si="12">IF(AND($AI$9&gt;=BD24,$AI$9&lt;=BE24),"〇","×")</f>
        <v>#VALUE!</v>
      </c>
      <c r="BH24" s="1" t="e">
        <f t="shared" ref="BH24:BH63" si="13">IF(AND($AI$12&gt;=BD24,$AI$12&lt;=BE24),"〇","×")</f>
        <v>#VALUE!</v>
      </c>
      <c r="BJ24" s="1" t="e">
        <f t="shared" ref="BJ24:BJ63" si="14">IF(AND($AI$15&gt;=BD24,$AI$15&lt;=BE24),"〇","×")</f>
        <v>#VALUE!</v>
      </c>
    </row>
    <row r="25" spans="1:62" s="1" customFormat="1" ht="30" customHeight="1" x14ac:dyDescent="0.3">
      <c r="A25" s="178" t="s">
        <v>122</v>
      </c>
      <c r="B25" s="180" t="s">
        <v>278</v>
      </c>
      <c r="C25" s="40" t="s">
        <v>217</v>
      </c>
      <c r="D25" s="180" t="s">
        <v>123</v>
      </c>
      <c r="E25" s="182" t="s">
        <v>124</v>
      </c>
      <c r="F25" s="183"/>
      <c r="G25" s="182" t="s">
        <v>125</v>
      </c>
      <c r="H25" s="183"/>
      <c r="I25" s="168" t="s">
        <v>179</v>
      </c>
      <c r="J25" s="169"/>
      <c r="K25" s="169"/>
      <c r="L25" s="169"/>
      <c r="M25" s="169"/>
      <c r="N25" s="170"/>
      <c r="O25" s="125" t="s">
        <v>263</v>
      </c>
      <c r="P25" s="126"/>
      <c r="Q25" s="135" t="s">
        <v>114</v>
      </c>
      <c r="R25" s="137" t="s">
        <v>117</v>
      </c>
      <c r="S25" s="139" t="s">
        <v>118</v>
      </c>
      <c r="T25" s="122" t="s">
        <v>126</v>
      </c>
      <c r="U25" s="124"/>
      <c r="V25" s="4"/>
      <c r="W25" s="4"/>
      <c r="X25" s="4"/>
      <c r="Y25" s="4"/>
      <c r="Z25" s="4" t="s">
        <v>48</v>
      </c>
      <c r="AA25" s="4" t="s">
        <v>23</v>
      </c>
      <c r="AB25" s="4"/>
      <c r="AC25" s="4" t="s">
        <v>101</v>
      </c>
      <c r="AD25" s="4"/>
      <c r="AE25" s="4"/>
      <c r="AF25" s="8" t="s">
        <v>135</v>
      </c>
      <c r="AG25" s="24">
        <v>36983</v>
      </c>
      <c r="AH25" s="24">
        <v>37347</v>
      </c>
      <c r="AI25" s="8" t="e">
        <f t="shared" si="0"/>
        <v>#VALUE!</v>
      </c>
      <c r="AJ25" s="8" t="e">
        <f t="shared" si="1"/>
        <v>#VALUE!</v>
      </c>
      <c r="AK25" s="8" t="e">
        <f t="shared" ref="AK25:AK62" si="15">IF(AND($AI$12&gt;=AG25,$AI$12&lt;=AH25),"〇","×")</f>
        <v>#VALUE!</v>
      </c>
      <c r="AL25" s="8" t="e">
        <f t="shared" si="2"/>
        <v>#VALUE!</v>
      </c>
      <c r="AM25" s="8"/>
      <c r="AN25" s="8" t="s">
        <v>145</v>
      </c>
      <c r="AO25" s="9">
        <v>29678</v>
      </c>
      <c r="AP25" s="9">
        <v>30042</v>
      </c>
      <c r="AQ25" s="8" t="e">
        <f t="shared" si="3"/>
        <v>#VALUE!</v>
      </c>
      <c r="AR25" s="4" t="e">
        <f t="shared" si="4"/>
        <v>#VALUE!</v>
      </c>
      <c r="AS25" s="4" t="e">
        <f t="shared" si="5"/>
        <v>#VALUE!</v>
      </c>
      <c r="AT25" s="4" t="e">
        <f t="shared" si="6"/>
        <v>#VALUE!</v>
      </c>
      <c r="AV25" s="8" t="s">
        <v>148</v>
      </c>
      <c r="AW25" s="9">
        <v>27486</v>
      </c>
      <c r="AX25" s="9">
        <v>27851</v>
      </c>
      <c r="AY25" s="8" t="e">
        <f t="shared" si="7"/>
        <v>#VALUE!</v>
      </c>
      <c r="AZ25" s="4" t="e">
        <f t="shared" si="8"/>
        <v>#VALUE!</v>
      </c>
      <c r="BA25" s="4" t="e">
        <f t="shared" si="9"/>
        <v>#VALUE!</v>
      </c>
      <c r="BB25" s="4" t="e">
        <f t="shared" si="10"/>
        <v>#VALUE!</v>
      </c>
      <c r="BC25" s="1" t="s">
        <v>242</v>
      </c>
      <c r="BD25" s="44">
        <v>32235</v>
      </c>
      <c r="BE25" s="44">
        <v>32599</v>
      </c>
      <c r="BF25" s="1" t="e">
        <f t="shared" si="11"/>
        <v>#VALUE!</v>
      </c>
      <c r="BG25" s="1" t="e">
        <f t="shared" si="12"/>
        <v>#VALUE!</v>
      </c>
      <c r="BH25" s="1" t="e">
        <f t="shared" si="13"/>
        <v>#VALUE!</v>
      </c>
      <c r="BJ25" s="1" t="e">
        <f t="shared" si="14"/>
        <v>#VALUE!</v>
      </c>
    </row>
    <row r="26" spans="1:62" s="1" customFormat="1" ht="18.75" customHeight="1" thickBot="1" x14ac:dyDescent="0.35">
      <c r="A26" s="179"/>
      <c r="B26" s="181"/>
      <c r="C26" s="41" t="s">
        <v>218</v>
      </c>
      <c r="D26" s="181"/>
      <c r="E26" s="38" t="s">
        <v>119</v>
      </c>
      <c r="F26" s="38" t="s">
        <v>120</v>
      </c>
      <c r="G26" s="26" t="s">
        <v>2</v>
      </c>
      <c r="H26" s="36"/>
      <c r="I26" s="171"/>
      <c r="J26" s="172"/>
      <c r="K26" s="172"/>
      <c r="L26" s="172"/>
      <c r="M26" s="172"/>
      <c r="N26" s="173"/>
      <c r="O26" s="127"/>
      <c r="P26" s="128"/>
      <c r="Q26" s="136"/>
      <c r="R26" s="138"/>
      <c r="S26" s="140"/>
      <c r="T26" s="123"/>
      <c r="U26" s="119"/>
      <c r="V26" s="4"/>
      <c r="W26" s="4"/>
      <c r="X26" s="4"/>
      <c r="Y26" s="4"/>
      <c r="Z26" s="4" t="s">
        <v>47</v>
      </c>
      <c r="AA26" s="4" t="s">
        <v>24</v>
      </c>
      <c r="AB26" s="4"/>
      <c r="AC26" s="4" t="s">
        <v>102</v>
      </c>
      <c r="AD26" s="4"/>
      <c r="AE26" s="4"/>
      <c r="AF26" s="8" t="s">
        <v>136</v>
      </c>
      <c r="AG26" s="9">
        <v>36252</v>
      </c>
      <c r="AH26" s="9">
        <v>36617</v>
      </c>
      <c r="AI26" s="8" t="e">
        <f t="shared" si="0"/>
        <v>#VALUE!</v>
      </c>
      <c r="AJ26" s="8" t="e">
        <f t="shared" si="1"/>
        <v>#VALUE!</v>
      </c>
      <c r="AK26" s="8" t="e">
        <f>IF(AND($AI$12&gt;=AG26,$AI$12&lt;=AH26),"〇","×")</f>
        <v>#VALUE!</v>
      </c>
      <c r="AL26" s="8" t="e">
        <f t="shared" si="2"/>
        <v>#VALUE!</v>
      </c>
      <c r="AM26" s="8"/>
      <c r="AN26" s="8" t="s">
        <v>146</v>
      </c>
      <c r="AO26" s="9">
        <v>28947</v>
      </c>
      <c r="AP26" s="9">
        <v>29312</v>
      </c>
      <c r="AQ26" s="8" t="e">
        <f t="shared" si="3"/>
        <v>#VALUE!</v>
      </c>
      <c r="AR26" s="4" t="e">
        <f t="shared" si="4"/>
        <v>#VALUE!</v>
      </c>
      <c r="AS26" s="4" t="e">
        <f t="shared" si="5"/>
        <v>#VALUE!</v>
      </c>
      <c r="AT26" s="4" t="e">
        <f t="shared" si="6"/>
        <v>#VALUE!</v>
      </c>
      <c r="AV26" s="59" t="s">
        <v>268</v>
      </c>
      <c r="AW26" s="9">
        <v>25660</v>
      </c>
      <c r="AX26" s="9">
        <v>26024</v>
      </c>
      <c r="AY26" s="8" t="e">
        <f t="shared" si="7"/>
        <v>#VALUE!</v>
      </c>
      <c r="AZ26" s="4" t="e">
        <f t="shared" si="8"/>
        <v>#VALUE!</v>
      </c>
      <c r="BA26" s="4" t="e">
        <f t="shared" si="9"/>
        <v>#VALUE!</v>
      </c>
      <c r="BB26" s="4" t="e">
        <f t="shared" si="10"/>
        <v>#VALUE!</v>
      </c>
      <c r="BC26" s="1" t="s">
        <v>142</v>
      </c>
      <c r="BD26" s="44">
        <v>31869</v>
      </c>
      <c r="BE26" s="44">
        <v>32234</v>
      </c>
      <c r="BF26" s="1" t="e">
        <f t="shared" si="11"/>
        <v>#VALUE!</v>
      </c>
      <c r="BG26" s="1" t="e">
        <f t="shared" si="12"/>
        <v>#VALUE!</v>
      </c>
      <c r="BH26" s="1" t="e">
        <f t="shared" si="13"/>
        <v>#VALUE!</v>
      </c>
      <c r="BJ26" s="1" t="e">
        <f t="shared" si="14"/>
        <v>#VALUE!</v>
      </c>
    </row>
    <row r="27" spans="1:62" s="1" customFormat="1" ht="18.75" customHeight="1" x14ac:dyDescent="0.3">
      <c r="A27" s="193"/>
      <c r="B27" s="195"/>
      <c r="C27" s="39"/>
      <c r="D27" s="200"/>
      <c r="E27" s="52"/>
      <c r="F27" s="53"/>
      <c r="G27" s="129"/>
      <c r="H27" s="130"/>
      <c r="I27" s="198" t="s">
        <v>113</v>
      </c>
      <c r="J27" s="176" t="s">
        <v>219</v>
      </c>
      <c r="K27" s="189" t="s">
        <v>211</v>
      </c>
      <c r="L27" s="156" t="s">
        <v>127</v>
      </c>
      <c r="M27" s="147" t="s">
        <v>132</v>
      </c>
      <c r="N27" s="153" t="s">
        <v>128</v>
      </c>
      <c r="O27" s="149" t="s">
        <v>264</v>
      </c>
      <c r="P27" s="150"/>
      <c r="Q27" s="147" t="s">
        <v>115</v>
      </c>
      <c r="R27" s="162"/>
      <c r="S27" s="164"/>
      <c r="T27" s="141" t="s">
        <v>129</v>
      </c>
      <c r="U27" s="118"/>
      <c r="V27" s="4"/>
      <c r="W27" s="4"/>
      <c r="X27" s="4"/>
      <c r="Y27" s="4"/>
      <c r="Z27" s="4" t="s">
        <v>46</v>
      </c>
      <c r="AA27" s="4" t="s">
        <v>25</v>
      </c>
      <c r="AB27" s="4"/>
      <c r="AC27" s="4" t="s">
        <v>103</v>
      </c>
      <c r="AD27" s="4"/>
      <c r="AE27" s="4"/>
      <c r="AF27" s="8" t="s">
        <v>137</v>
      </c>
      <c r="AG27" s="24">
        <v>35522</v>
      </c>
      <c r="AH27" s="24">
        <v>35886</v>
      </c>
      <c r="AI27" s="8" t="e">
        <f t="shared" si="0"/>
        <v>#VALUE!</v>
      </c>
      <c r="AJ27" s="8" t="e">
        <f t="shared" si="1"/>
        <v>#VALUE!</v>
      </c>
      <c r="AK27" s="8" t="e">
        <f t="shared" si="15"/>
        <v>#VALUE!</v>
      </c>
      <c r="AL27" s="8" t="e">
        <f t="shared" si="2"/>
        <v>#VALUE!</v>
      </c>
      <c r="AM27" s="8"/>
      <c r="AN27" s="8" t="s">
        <v>147</v>
      </c>
      <c r="AO27" s="9">
        <v>28217</v>
      </c>
      <c r="AP27" s="9">
        <v>28581</v>
      </c>
      <c r="AQ27" s="8" t="e">
        <f t="shared" si="3"/>
        <v>#VALUE!</v>
      </c>
      <c r="AR27" s="4" t="e">
        <f t="shared" si="4"/>
        <v>#VALUE!</v>
      </c>
      <c r="AS27" s="4" t="e">
        <f t="shared" si="5"/>
        <v>#VALUE!</v>
      </c>
      <c r="AT27" s="4" t="e">
        <f t="shared" si="6"/>
        <v>#VALUE!</v>
      </c>
      <c r="AV27" s="59" t="s">
        <v>269</v>
      </c>
      <c r="AW27" s="9">
        <v>23834</v>
      </c>
      <c r="AX27" s="9">
        <v>24198</v>
      </c>
      <c r="AY27" s="8" t="e">
        <f t="shared" si="7"/>
        <v>#VALUE!</v>
      </c>
      <c r="AZ27" s="4" t="e">
        <f t="shared" si="8"/>
        <v>#VALUE!</v>
      </c>
      <c r="BA27" s="4" t="e">
        <f t="shared" si="9"/>
        <v>#VALUE!</v>
      </c>
      <c r="BB27" s="4" t="e">
        <f t="shared" si="10"/>
        <v>#VALUE!</v>
      </c>
      <c r="BC27" s="1" t="s">
        <v>243</v>
      </c>
      <c r="BD27" s="44">
        <v>31504</v>
      </c>
      <c r="BE27" s="44">
        <v>31868</v>
      </c>
      <c r="BF27" s="1" t="e">
        <f t="shared" si="11"/>
        <v>#VALUE!</v>
      </c>
      <c r="BG27" s="1" t="e">
        <f t="shared" si="12"/>
        <v>#VALUE!</v>
      </c>
      <c r="BH27" s="1" t="e">
        <f t="shared" si="13"/>
        <v>#VALUE!</v>
      </c>
      <c r="BJ27" s="1" t="e">
        <f t="shared" si="14"/>
        <v>#VALUE!</v>
      </c>
    </row>
    <row r="28" spans="1:62" s="1" customFormat="1" ht="18.75" customHeight="1" thickBot="1" x14ac:dyDescent="0.35">
      <c r="A28" s="194"/>
      <c r="B28" s="196"/>
      <c r="C28" s="42"/>
      <c r="D28" s="201"/>
      <c r="E28" s="38" t="s">
        <v>121</v>
      </c>
      <c r="F28" s="38" t="s">
        <v>118</v>
      </c>
      <c r="G28" s="131"/>
      <c r="H28" s="132"/>
      <c r="I28" s="199"/>
      <c r="J28" s="177"/>
      <c r="K28" s="190"/>
      <c r="L28" s="157"/>
      <c r="M28" s="155"/>
      <c r="N28" s="154"/>
      <c r="O28" s="29" t="s">
        <v>130</v>
      </c>
      <c r="P28" s="33"/>
      <c r="Q28" s="148"/>
      <c r="R28" s="175"/>
      <c r="S28" s="174"/>
      <c r="T28" s="142"/>
      <c r="U28" s="119"/>
      <c r="V28" s="4"/>
      <c r="W28" s="4"/>
      <c r="X28" s="4"/>
      <c r="Y28" s="4"/>
      <c r="Z28" s="4" t="s">
        <v>45</v>
      </c>
      <c r="AA28" s="4" t="s">
        <v>26</v>
      </c>
      <c r="AB28" s="4"/>
      <c r="AC28" s="4" t="s">
        <v>104</v>
      </c>
      <c r="AD28" s="4"/>
      <c r="AE28" s="4"/>
      <c r="AF28" s="8" t="s">
        <v>138</v>
      </c>
      <c r="AG28" s="9">
        <v>34791</v>
      </c>
      <c r="AH28" s="9">
        <v>35156</v>
      </c>
      <c r="AI28" s="8" t="e">
        <f t="shared" si="0"/>
        <v>#VALUE!</v>
      </c>
      <c r="AJ28" s="8" t="e">
        <f t="shared" si="1"/>
        <v>#VALUE!</v>
      </c>
      <c r="AK28" s="8" t="e">
        <f t="shared" si="15"/>
        <v>#VALUE!</v>
      </c>
      <c r="AL28" s="8" t="e">
        <f t="shared" si="2"/>
        <v>#VALUE!</v>
      </c>
      <c r="AM28" s="8"/>
      <c r="AN28" s="8" t="s">
        <v>148</v>
      </c>
      <c r="AO28" s="9">
        <v>27486</v>
      </c>
      <c r="AP28" s="9">
        <v>27851</v>
      </c>
      <c r="AQ28" s="8" t="e">
        <f t="shared" si="3"/>
        <v>#VALUE!</v>
      </c>
      <c r="AR28" s="4" t="e">
        <f t="shared" si="4"/>
        <v>#VALUE!</v>
      </c>
      <c r="AS28" s="4" t="e">
        <f t="shared" si="5"/>
        <v>#VALUE!</v>
      </c>
      <c r="AT28" s="4" t="e">
        <f t="shared" si="6"/>
        <v>#VALUE!</v>
      </c>
      <c r="AV28" s="59" t="s">
        <v>270</v>
      </c>
      <c r="AW28" s="9">
        <v>22008</v>
      </c>
      <c r="AX28" s="9">
        <v>22372</v>
      </c>
      <c r="AY28" s="8" t="e">
        <f t="shared" si="7"/>
        <v>#VALUE!</v>
      </c>
      <c r="AZ28" s="4" t="e">
        <f t="shared" si="8"/>
        <v>#VALUE!</v>
      </c>
      <c r="BA28" s="4" t="e">
        <f t="shared" si="9"/>
        <v>#VALUE!</v>
      </c>
      <c r="BB28" s="4" t="e">
        <f t="shared" si="10"/>
        <v>#VALUE!</v>
      </c>
      <c r="BC28" s="1" t="s">
        <v>143</v>
      </c>
      <c r="BD28" s="44">
        <v>31139</v>
      </c>
      <c r="BE28" s="44">
        <v>31503</v>
      </c>
      <c r="BF28" s="1" t="e">
        <f t="shared" si="11"/>
        <v>#VALUE!</v>
      </c>
      <c r="BG28" s="1" t="e">
        <f t="shared" si="12"/>
        <v>#VALUE!</v>
      </c>
      <c r="BH28" s="1" t="e">
        <f t="shared" si="13"/>
        <v>#VALUE!</v>
      </c>
      <c r="BJ28" s="1" t="e">
        <f t="shared" si="14"/>
        <v>#VALUE!</v>
      </c>
    </row>
    <row r="29" spans="1:62" s="1" customFormat="1" ht="16.5" customHeight="1" x14ac:dyDescent="0.3">
      <c r="A29" s="61" t="s">
        <v>275</v>
      </c>
      <c r="B29" s="196"/>
      <c r="C29" s="120"/>
      <c r="D29" s="201"/>
      <c r="E29" s="54"/>
      <c r="F29" s="55"/>
      <c r="G29" s="133"/>
      <c r="H29" s="134"/>
      <c r="I29" s="143"/>
      <c r="J29" s="145"/>
      <c r="K29" s="191"/>
      <c r="L29" s="187"/>
      <c r="M29" s="187"/>
      <c r="N29" s="166"/>
      <c r="O29" s="30" t="s">
        <v>215</v>
      </c>
      <c r="P29" s="34"/>
      <c r="Q29" s="160" t="s">
        <v>116</v>
      </c>
      <c r="R29" s="162"/>
      <c r="S29" s="164"/>
      <c r="T29" s="141" t="s">
        <v>178</v>
      </c>
      <c r="U29" s="118"/>
      <c r="V29" s="4"/>
      <c r="W29" s="4"/>
      <c r="X29" s="4"/>
      <c r="Y29" s="4"/>
      <c r="Z29" s="4" t="s">
        <v>44</v>
      </c>
      <c r="AA29" s="4" t="s">
        <v>27</v>
      </c>
      <c r="AB29" s="4"/>
      <c r="AC29" s="4" t="s">
        <v>105</v>
      </c>
      <c r="AD29" s="4"/>
      <c r="AE29" s="4"/>
      <c r="AF29" s="8" t="s">
        <v>139</v>
      </c>
      <c r="AG29" s="24">
        <v>34061</v>
      </c>
      <c r="AH29" s="24">
        <v>34425</v>
      </c>
      <c r="AI29" s="8" t="e">
        <f t="shared" si="0"/>
        <v>#VALUE!</v>
      </c>
      <c r="AJ29" s="8" t="e">
        <f t="shared" si="1"/>
        <v>#VALUE!</v>
      </c>
      <c r="AK29" s="8" t="e">
        <f t="shared" si="15"/>
        <v>#VALUE!</v>
      </c>
      <c r="AL29" s="8" t="e">
        <f t="shared" si="2"/>
        <v>#VALUE!</v>
      </c>
      <c r="AM29" s="8"/>
      <c r="AN29" s="8" t="s">
        <v>149</v>
      </c>
      <c r="AO29" s="9">
        <v>26756</v>
      </c>
      <c r="AP29" s="9">
        <v>27120</v>
      </c>
      <c r="AQ29" s="8" t="e">
        <f t="shared" si="3"/>
        <v>#VALUE!</v>
      </c>
      <c r="AR29" s="4" t="e">
        <f t="shared" si="4"/>
        <v>#VALUE!</v>
      </c>
      <c r="AS29" s="4" t="e">
        <f t="shared" si="5"/>
        <v>#VALUE!</v>
      </c>
      <c r="AT29" s="4" t="e">
        <f t="shared" si="6"/>
        <v>#VALUE!</v>
      </c>
      <c r="AV29" s="59" t="s">
        <v>271</v>
      </c>
      <c r="AW29" s="9">
        <v>20181</v>
      </c>
      <c r="AX29" s="9">
        <v>20546</v>
      </c>
      <c r="AY29" s="8" t="e">
        <f t="shared" si="7"/>
        <v>#VALUE!</v>
      </c>
      <c r="AZ29" s="4" t="e">
        <f t="shared" si="8"/>
        <v>#VALUE!</v>
      </c>
      <c r="BA29" s="4" t="e">
        <f t="shared" si="9"/>
        <v>#VALUE!</v>
      </c>
      <c r="BB29" s="4" t="e">
        <f t="shared" si="10"/>
        <v>#VALUE!</v>
      </c>
      <c r="BC29" s="1" t="s">
        <v>244</v>
      </c>
      <c r="BD29" s="44">
        <v>30774</v>
      </c>
      <c r="BE29" s="44">
        <v>31138</v>
      </c>
      <c r="BF29" s="1" t="e">
        <f t="shared" si="11"/>
        <v>#VALUE!</v>
      </c>
      <c r="BG29" s="1" t="e">
        <f t="shared" si="12"/>
        <v>#VALUE!</v>
      </c>
      <c r="BH29" s="1" t="e">
        <f t="shared" si="13"/>
        <v>#VALUE!</v>
      </c>
      <c r="BJ29" s="1" t="e">
        <f t="shared" si="14"/>
        <v>#VALUE!</v>
      </c>
    </row>
    <row r="30" spans="1:62" s="1" customFormat="1" ht="17" thickBot="1" x14ac:dyDescent="0.35">
      <c r="A30" s="60"/>
      <c r="B30" s="197"/>
      <c r="C30" s="121"/>
      <c r="D30" s="202"/>
      <c r="E30" s="2" t="s">
        <v>1</v>
      </c>
      <c r="F30" s="184"/>
      <c r="G30" s="185"/>
      <c r="H30" s="186"/>
      <c r="I30" s="144"/>
      <c r="J30" s="146"/>
      <c r="K30" s="192"/>
      <c r="L30" s="188"/>
      <c r="M30" s="188"/>
      <c r="N30" s="167"/>
      <c r="O30" s="31" t="s">
        <v>177</v>
      </c>
      <c r="P30" s="35" t="s">
        <v>212</v>
      </c>
      <c r="Q30" s="161"/>
      <c r="R30" s="163"/>
      <c r="S30" s="165"/>
      <c r="T30" s="152"/>
      <c r="U30" s="151"/>
      <c r="V30" s="4"/>
      <c r="W30" s="4"/>
      <c r="X30" s="4"/>
      <c r="Y30" s="4"/>
      <c r="Z30" s="4" t="s">
        <v>43</v>
      </c>
      <c r="AA30" s="4" t="s">
        <v>28</v>
      </c>
      <c r="AB30" s="4"/>
      <c r="AC30" s="4" t="s">
        <v>106</v>
      </c>
      <c r="AD30" s="4"/>
      <c r="AE30" s="4"/>
      <c r="AF30" s="8" t="s">
        <v>140</v>
      </c>
      <c r="AG30" s="9">
        <v>33330</v>
      </c>
      <c r="AH30" s="9">
        <v>33695</v>
      </c>
      <c r="AI30" s="8" t="e">
        <f t="shared" si="0"/>
        <v>#VALUE!</v>
      </c>
      <c r="AJ30" s="8" t="e">
        <f t="shared" si="1"/>
        <v>#VALUE!</v>
      </c>
      <c r="AK30" s="8" t="e">
        <f t="shared" si="15"/>
        <v>#VALUE!</v>
      </c>
      <c r="AL30" s="8" t="e">
        <f t="shared" si="2"/>
        <v>#VALUE!</v>
      </c>
      <c r="AM30" s="8"/>
      <c r="AN30" s="8" t="s">
        <v>150</v>
      </c>
      <c r="AO30" s="9">
        <v>26025</v>
      </c>
      <c r="AP30" s="9">
        <v>26390</v>
      </c>
      <c r="AQ30" s="8" t="e">
        <f t="shared" si="3"/>
        <v>#VALUE!</v>
      </c>
      <c r="AR30" s="4" t="e">
        <f t="shared" si="4"/>
        <v>#VALUE!</v>
      </c>
      <c r="AS30" s="4" t="e">
        <f t="shared" si="5"/>
        <v>#VALUE!</v>
      </c>
      <c r="AT30" s="4" t="e">
        <f t="shared" si="6"/>
        <v>#VALUE!</v>
      </c>
      <c r="BC30" s="1" t="s">
        <v>144</v>
      </c>
      <c r="BD30" s="44">
        <v>30408</v>
      </c>
      <c r="BE30" s="44">
        <v>30773</v>
      </c>
      <c r="BF30" s="1" t="e">
        <f t="shared" si="11"/>
        <v>#VALUE!</v>
      </c>
      <c r="BG30" s="1" t="e">
        <f t="shared" si="12"/>
        <v>#VALUE!</v>
      </c>
      <c r="BH30" s="1" t="e">
        <f t="shared" si="13"/>
        <v>#VALUE!</v>
      </c>
      <c r="BJ30" s="1" t="e">
        <f t="shared" si="14"/>
        <v>#VALUE!</v>
      </c>
    </row>
    <row r="31" spans="1:62" ht="20" customHeight="1" x14ac:dyDescent="0.3">
      <c r="Z31" s="4" t="s">
        <v>42</v>
      </c>
      <c r="AA31" s="4" t="s">
        <v>29</v>
      </c>
      <c r="AC31" s="4" t="s">
        <v>107</v>
      </c>
      <c r="AF31" s="8" t="s">
        <v>141</v>
      </c>
      <c r="AG31" s="24">
        <v>32600</v>
      </c>
      <c r="AH31" s="24">
        <v>32964</v>
      </c>
      <c r="AI31" s="8" t="e">
        <f t="shared" si="0"/>
        <v>#VALUE!</v>
      </c>
      <c r="AJ31" s="8" t="e">
        <f t="shared" si="1"/>
        <v>#VALUE!</v>
      </c>
      <c r="AK31" s="8" t="e">
        <f t="shared" si="15"/>
        <v>#VALUE!</v>
      </c>
      <c r="AL31" s="8" t="e">
        <f t="shared" si="2"/>
        <v>#VALUE!</v>
      </c>
      <c r="AM31" s="8"/>
      <c r="AN31" s="8" t="s">
        <v>151</v>
      </c>
      <c r="AO31" s="9">
        <v>25295</v>
      </c>
      <c r="AP31" s="9">
        <v>25659</v>
      </c>
      <c r="AQ31" s="8" t="e">
        <f t="shared" si="3"/>
        <v>#VALUE!</v>
      </c>
      <c r="AR31" s="4" t="e">
        <f t="shared" si="4"/>
        <v>#VALUE!</v>
      </c>
      <c r="AS31" s="4" t="e">
        <f t="shared" si="5"/>
        <v>#VALUE!</v>
      </c>
      <c r="AT31" s="4" t="e">
        <f t="shared" si="6"/>
        <v>#VALUE!</v>
      </c>
      <c r="BC31" s="1" t="s">
        <v>245</v>
      </c>
      <c r="BD31" s="44">
        <v>30043</v>
      </c>
      <c r="BE31" s="44">
        <v>30407</v>
      </c>
      <c r="BF31" s="1" t="e">
        <f t="shared" si="11"/>
        <v>#VALUE!</v>
      </c>
      <c r="BG31" s="1" t="e">
        <f t="shared" si="12"/>
        <v>#VALUE!</v>
      </c>
      <c r="BH31" s="1" t="e">
        <f t="shared" si="13"/>
        <v>#VALUE!</v>
      </c>
      <c r="BI31" s="1"/>
      <c r="BJ31" s="1" t="e">
        <f t="shared" si="14"/>
        <v>#VALUE!</v>
      </c>
    </row>
    <row r="32" spans="1:62" ht="20" hidden="1" customHeight="1" x14ac:dyDescent="0.3">
      <c r="Z32" s="4" t="s">
        <v>41</v>
      </c>
      <c r="AA32" s="4" t="s">
        <v>30</v>
      </c>
      <c r="AC32" s="4" t="s">
        <v>108</v>
      </c>
      <c r="AF32" s="8" t="s">
        <v>142</v>
      </c>
      <c r="AG32" s="9">
        <v>31869</v>
      </c>
      <c r="AH32" s="9">
        <v>32234</v>
      </c>
      <c r="AI32" s="8" t="e">
        <f t="shared" si="0"/>
        <v>#VALUE!</v>
      </c>
      <c r="AJ32" s="8" t="e">
        <f t="shared" si="1"/>
        <v>#VALUE!</v>
      </c>
      <c r="AK32" s="8" t="e">
        <f t="shared" si="15"/>
        <v>#VALUE!</v>
      </c>
      <c r="AL32" s="8" t="e">
        <f t="shared" si="2"/>
        <v>#VALUE!</v>
      </c>
      <c r="AM32" s="8"/>
      <c r="AN32" s="8" t="s">
        <v>152</v>
      </c>
      <c r="AO32" s="9">
        <v>24564</v>
      </c>
      <c r="AP32" s="9">
        <v>24929</v>
      </c>
      <c r="AQ32" s="8" t="e">
        <f t="shared" si="3"/>
        <v>#VALUE!</v>
      </c>
      <c r="AR32" s="4" t="e">
        <f t="shared" si="4"/>
        <v>#VALUE!</v>
      </c>
      <c r="AS32" s="4" t="e">
        <f t="shared" si="5"/>
        <v>#VALUE!</v>
      </c>
      <c r="AT32" s="4" t="e">
        <f t="shared" si="6"/>
        <v>#VALUE!</v>
      </c>
      <c r="BC32" s="1" t="s">
        <v>145</v>
      </c>
      <c r="BD32" s="44">
        <v>29678</v>
      </c>
      <c r="BE32" s="44">
        <v>30042</v>
      </c>
      <c r="BF32" s="1" t="e">
        <f t="shared" si="11"/>
        <v>#VALUE!</v>
      </c>
      <c r="BG32" s="1" t="e">
        <f t="shared" si="12"/>
        <v>#VALUE!</v>
      </c>
      <c r="BH32" s="1" t="e">
        <f t="shared" si="13"/>
        <v>#VALUE!</v>
      </c>
      <c r="BI32" s="1"/>
      <c r="BJ32" s="1" t="e">
        <f t="shared" si="14"/>
        <v>#VALUE!</v>
      </c>
    </row>
    <row r="33" spans="26:62" ht="20" hidden="1" customHeight="1" x14ac:dyDescent="0.3">
      <c r="Z33" s="4" t="s">
        <v>40</v>
      </c>
      <c r="AA33" s="4" t="s">
        <v>31</v>
      </c>
      <c r="AC33" s="4" t="s">
        <v>109</v>
      </c>
      <c r="AF33" s="8" t="s">
        <v>143</v>
      </c>
      <c r="AG33" s="24">
        <v>31139</v>
      </c>
      <c r="AH33" s="24">
        <v>31503</v>
      </c>
      <c r="AI33" s="8" t="e">
        <f t="shared" si="0"/>
        <v>#VALUE!</v>
      </c>
      <c r="AJ33" s="8" t="e">
        <f t="shared" si="1"/>
        <v>#VALUE!</v>
      </c>
      <c r="AK33" s="8" t="e">
        <f t="shared" si="15"/>
        <v>#VALUE!</v>
      </c>
      <c r="AL33" s="8" t="e">
        <f t="shared" si="2"/>
        <v>#VALUE!</v>
      </c>
      <c r="AM33" s="8"/>
      <c r="AN33" s="8" t="s">
        <v>153</v>
      </c>
      <c r="AO33" s="9">
        <v>23834</v>
      </c>
      <c r="AP33" s="9">
        <v>24198</v>
      </c>
      <c r="AQ33" s="8" t="e">
        <f t="shared" si="3"/>
        <v>#VALUE!</v>
      </c>
      <c r="AR33" s="4" t="e">
        <f t="shared" si="4"/>
        <v>#VALUE!</v>
      </c>
      <c r="AS33" s="4" t="e">
        <f>IF(AND($AI$12&gt;=AO33,$AI$12&lt;=AP33),"〇","×")</f>
        <v>#VALUE!</v>
      </c>
      <c r="AT33" s="4" t="e">
        <f t="shared" si="6"/>
        <v>#VALUE!</v>
      </c>
      <c r="BC33" s="1" t="s">
        <v>246</v>
      </c>
      <c r="BD33" s="44">
        <v>29313</v>
      </c>
      <c r="BE33" s="44">
        <v>29677</v>
      </c>
      <c r="BF33" s="1" t="e">
        <f t="shared" si="11"/>
        <v>#VALUE!</v>
      </c>
      <c r="BG33" s="1" t="e">
        <f t="shared" si="12"/>
        <v>#VALUE!</v>
      </c>
      <c r="BH33" s="1" t="e">
        <f t="shared" si="13"/>
        <v>#VALUE!</v>
      </c>
      <c r="BI33" s="1"/>
      <c r="BJ33" s="1" t="e">
        <f t="shared" si="14"/>
        <v>#VALUE!</v>
      </c>
    </row>
    <row r="34" spans="26:62" ht="20" hidden="1" customHeight="1" x14ac:dyDescent="0.3">
      <c r="Z34" s="4" t="s">
        <v>39</v>
      </c>
      <c r="AA34" s="4" t="s">
        <v>32</v>
      </c>
      <c r="AC34" s="4" t="s">
        <v>110</v>
      </c>
      <c r="AF34" s="8" t="s">
        <v>144</v>
      </c>
      <c r="AG34" s="9">
        <v>30408</v>
      </c>
      <c r="AH34" s="9">
        <v>30773</v>
      </c>
      <c r="AI34" s="8" t="e">
        <f t="shared" si="0"/>
        <v>#VALUE!</v>
      </c>
      <c r="AJ34" s="8" t="e">
        <f t="shared" si="1"/>
        <v>#VALUE!</v>
      </c>
      <c r="AK34" s="8" t="e">
        <f t="shared" si="15"/>
        <v>#VALUE!</v>
      </c>
      <c r="AL34" s="8" t="e">
        <f t="shared" si="2"/>
        <v>#VALUE!</v>
      </c>
      <c r="AM34" s="8"/>
      <c r="AN34" s="8" t="s">
        <v>154</v>
      </c>
      <c r="AO34" s="9">
        <v>23103</v>
      </c>
      <c r="AP34" s="9">
        <v>23468</v>
      </c>
      <c r="AQ34" s="8" t="e">
        <f t="shared" si="3"/>
        <v>#VALUE!</v>
      </c>
      <c r="AR34" s="4" t="e">
        <f t="shared" si="4"/>
        <v>#VALUE!</v>
      </c>
      <c r="AS34" s="4" t="e">
        <f t="shared" si="5"/>
        <v>#VALUE!</v>
      </c>
      <c r="AT34" s="4" t="e">
        <f t="shared" si="6"/>
        <v>#VALUE!</v>
      </c>
      <c r="BC34" s="1" t="s">
        <v>146</v>
      </c>
      <c r="BD34" s="44">
        <v>28947</v>
      </c>
      <c r="BE34" s="44">
        <v>29312</v>
      </c>
      <c r="BF34" s="1" t="e">
        <f t="shared" si="11"/>
        <v>#VALUE!</v>
      </c>
      <c r="BG34" s="1" t="e">
        <f t="shared" si="12"/>
        <v>#VALUE!</v>
      </c>
      <c r="BH34" s="1" t="e">
        <f t="shared" si="13"/>
        <v>#VALUE!</v>
      </c>
      <c r="BI34" s="1"/>
      <c r="BJ34" s="1" t="e">
        <f t="shared" si="14"/>
        <v>#VALUE!</v>
      </c>
    </row>
    <row r="35" spans="26:62" ht="20" hidden="1" customHeight="1" x14ac:dyDescent="0.3">
      <c r="Z35" s="4" t="s">
        <v>38</v>
      </c>
      <c r="AA35" s="4" t="s">
        <v>33</v>
      </c>
      <c r="AC35" s="4" t="s">
        <v>111</v>
      </c>
      <c r="AF35" s="8" t="s">
        <v>145</v>
      </c>
      <c r="AG35" s="24">
        <v>29678</v>
      </c>
      <c r="AH35" s="24">
        <v>30042</v>
      </c>
      <c r="AI35" s="8" t="e">
        <f t="shared" si="0"/>
        <v>#VALUE!</v>
      </c>
      <c r="AJ35" s="8" t="e">
        <f t="shared" si="1"/>
        <v>#VALUE!</v>
      </c>
      <c r="AK35" s="8" t="e">
        <f t="shared" si="15"/>
        <v>#VALUE!</v>
      </c>
      <c r="AL35" s="8" t="e">
        <f t="shared" si="2"/>
        <v>#VALUE!</v>
      </c>
      <c r="AM35" s="8"/>
      <c r="AN35" s="8" t="s">
        <v>155</v>
      </c>
      <c r="AO35" s="9">
        <v>22373</v>
      </c>
      <c r="AP35" s="9">
        <v>22737</v>
      </c>
      <c r="AQ35" s="8" t="e">
        <f t="shared" si="3"/>
        <v>#VALUE!</v>
      </c>
      <c r="AR35" s="4" t="e">
        <f t="shared" si="4"/>
        <v>#VALUE!</v>
      </c>
      <c r="AS35" s="4" t="e">
        <f t="shared" si="5"/>
        <v>#VALUE!</v>
      </c>
      <c r="AT35" s="4" t="e">
        <f t="shared" si="6"/>
        <v>#VALUE!</v>
      </c>
      <c r="BC35" s="1" t="s">
        <v>247</v>
      </c>
      <c r="BD35" s="44">
        <v>28582</v>
      </c>
      <c r="BE35" s="44">
        <v>28946</v>
      </c>
      <c r="BF35" s="1" t="e">
        <f t="shared" si="11"/>
        <v>#VALUE!</v>
      </c>
      <c r="BG35" s="1" t="e">
        <f t="shared" si="12"/>
        <v>#VALUE!</v>
      </c>
      <c r="BH35" s="1" t="e">
        <f t="shared" si="13"/>
        <v>#VALUE!</v>
      </c>
      <c r="BI35" s="1"/>
      <c r="BJ35" s="1" t="e">
        <f t="shared" si="14"/>
        <v>#VALUE!</v>
      </c>
    </row>
    <row r="36" spans="26:62" hidden="1" x14ac:dyDescent="0.3">
      <c r="Z36" s="4" t="s">
        <v>37</v>
      </c>
      <c r="AA36" s="4" t="s">
        <v>34</v>
      </c>
      <c r="AC36" s="4" t="s">
        <v>112</v>
      </c>
      <c r="AF36" s="8" t="s">
        <v>146</v>
      </c>
      <c r="AG36" s="9">
        <v>28947</v>
      </c>
      <c r="AH36" s="9">
        <v>29312</v>
      </c>
      <c r="AI36" s="8" t="e">
        <f t="shared" si="0"/>
        <v>#VALUE!</v>
      </c>
      <c r="AJ36" s="8" t="e">
        <f t="shared" si="1"/>
        <v>#VALUE!</v>
      </c>
      <c r="AK36" s="8" t="e">
        <f t="shared" si="15"/>
        <v>#VALUE!</v>
      </c>
      <c r="AL36" s="8" t="e">
        <f t="shared" si="2"/>
        <v>#VALUE!</v>
      </c>
      <c r="AM36" s="8"/>
      <c r="AN36" s="8" t="s">
        <v>156</v>
      </c>
      <c r="AO36" s="9">
        <v>21642</v>
      </c>
      <c r="AP36" s="9">
        <v>22007</v>
      </c>
      <c r="AQ36" s="8" t="e">
        <f t="shared" si="3"/>
        <v>#VALUE!</v>
      </c>
      <c r="AR36" s="4" t="e">
        <f t="shared" si="4"/>
        <v>#VALUE!</v>
      </c>
      <c r="AS36" s="4" t="e">
        <f t="shared" si="5"/>
        <v>#VALUE!</v>
      </c>
      <c r="AT36" s="4" t="e">
        <f t="shared" si="6"/>
        <v>#VALUE!</v>
      </c>
      <c r="BC36" s="1" t="s">
        <v>147</v>
      </c>
      <c r="BD36" s="44">
        <v>28217</v>
      </c>
      <c r="BE36" s="44">
        <v>28581</v>
      </c>
      <c r="BF36" s="1" t="e">
        <f t="shared" si="11"/>
        <v>#VALUE!</v>
      </c>
      <c r="BG36" s="1" t="e">
        <f t="shared" si="12"/>
        <v>#VALUE!</v>
      </c>
      <c r="BH36" s="1" t="e">
        <f t="shared" si="13"/>
        <v>#VALUE!</v>
      </c>
      <c r="BI36" s="1"/>
      <c r="BJ36" s="1" t="e">
        <f t="shared" si="14"/>
        <v>#VALUE!</v>
      </c>
    </row>
    <row r="37" spans="26:62" hidden="1" x14ac:dyDescent="0.3">
      <c r="Z37" s="4" t="s">
        <v>36</v>
      </c>
      <c r="AF37" s="8" t="s">
        <v>147</v>
      </c>
      <c r="AG37" s="24">
        <v>28217</v>
      </c>
      <c r="AH37" s="24">
        <v>28581</v>
      </c>
      <c r="AI37" s="8" t="e">
        <f t="shared" si="0"/>
        <v>#VALUE!</v>
      </c>
      <c r="AJ37" s="8" t="e">
        <f t="shared" si="1"/>
        <v>#VALUE!</v>
      </c>
      <c r="AK37" s="8" t="e">
        <f t="shared" si="15"/>
        <v>#VALUE!</v>
      </c>
      <c r="AL37" s="8" t="e">
        <f t="shared" si="2"/>
        <v>#VALUE!</v>
      </c>
      <c r="AM37" s="8"/>
      <c r="AN37" s="8" t="s">
        <v>157</v>
      </c>
      <c r="AO37" s="9">
        <v>20912</v>
      </c>
      <c r="AP37" s="9">
        <v>21276</v>
      </c>
      <c r="AQ37" s="8" t="e">
        <f t="shared" si="3"/>
        <v>#VALUE!</v>
      </c>
      <c r="AR37" s="4" t="e">
        <f t="shared" si="4"/>
        <v>#VALUE!</v>
      </c>
      <c r="AS37" s="4" t="e">
        <f t="shared" si="5"/>
        <v>#VALUE!</v>
      </c>
      <c r="AT37" s="4" t="e">
        <f t="shared" si="6"/>
        <v>#VALUE!</v>
      </c>
      <c r="BC37" s="1" t="s">
        <v>248</v>
      </c>
      <c r="BD37" s="44">
        <v>27852</v>
      </c>
      <c r="BE37" s="44">
        <v>28216</v>
      </c>
      <c r="BF37" s="1" t="e">
        <f t="shared" si="11"/>
        <v>#VALUE!</v>
      </c>
      <c r="BG37" s="1" t="e">
        <f t="shared" si="12"/>
        <v>#VALUE!</v>
      </c>
      <c r="BH37" s="1" t="e">
        <f t="shared" si="13"/>
        <v>#VALUE!</v>
      </c>
      <c r="BI37" s="1"/>
      <c r="BJ37" s="1" t="e">
        <f t="shared" si="14"/>
        <v>#VALUE!</v>
      </c>
    </row>
    <row r="38" spans="26:62" hidden="1" x14ac:dyDescent="0.5">
      <c r="Z38" s="4" t="s">
        <v>35</v>
      </c>
      <c r="AF38" s="8" t="s">
        <v>148</v>
      </c>
      <c r="AG38" s="9">
        <v>27486</v>
      </c>
      <c r="AH38" s="9">
        <v>27851</v>
      </c>
      <c r="AI38" s="8" t="e">
        <f t="shared" si="0"/>
        <v>#VALUE!</v>
      </c>
      <c r="AJ38" s="8" t="e">
        <f t="shared" si="1"/>
        <v>#VALUE!</v>
      </c>
      <c r="AK38" s="8" t="e">
        <f t="shared" si="15"/>
        <v>#VALUE!</v>
      </c>
      <c r="AL38" s="8" t="e">
        <f t="shared" si="2"/>
        <v>#VALUE!</v>
      </c>
      <c r="AM38" s="8"/>
      <c r="AN38" s="8" t="s">
        <v>158</v>
      </c>
      <c r="AO38" s="9">
        <v>20181</v>
      </c>
      <c r="AP38" s="9">
        <v>20546</v>
      </c>
      <c r="AQ38" s="8" t="e">
        <f t="shared" si="3"/>
        <v>#VALUE!</v>
      </c>
      <c r="AR38" s="4" t="e">
        <f t="shared" si="4"/>
        <v>#VALUE!</v>
      </c>
      <c r="AS38" s="4" t="e">
        <f t="shared" si="5"/>
        <v>#VALUE!</v>
      </c>
      <c r="AT38" s="4" t="e">
        <f t="shared" si="6"/>
        <v>#VALUE!</v>
      </c>
      <c r="AV38" s="1"/>
      <c r="AW38" s="43" t="s">
        <v>224</v>
      </c>
      <c r="AX38" s="1"/>
      <c r="AY38" s="1"/>
      <c r="AZ38" s="1"/>
      <c r="BA38" s="1"/>
      <c r="BB38" s="1"/>
      <c r="BC38" s="1" t="s">
        <v>148</v>
      </c>
      <c r="BD38" s="44">
        <v>27486</v>
      </c>
      <c r="BE38" s="44">
        <v>27851</v>
      </c>
      <c r="BF38" s="1" t="e">
        <f t="shared" si="11"/>
        <v>#VALUE!</v>
      </c>
      <c r="BG38" s="1" t="e">
        <f t="shared" si="12"/>
        <v>#VALUE!</v>
      </c>
      <c r="BH38" s="1" t="e">
        <f t="shared" si="13"/>
        <v>#VALUE!</v>
      </c>
      <c r="BI38" s="1"/>
      <c r="BJ38" s="1" t="e">
        <f t="shared" si="14"/>
        <v>#VALUE!</v>
      </c>
    </row>
    <row r="39" spans="26:62" hidden="1" x14ac:dyDescent="0.5">
      <c r="Z39" s="4" t="s">
        <v>34</v>
      </c>
      <c r="AF39" s="8" t="s">
        <v>149</v>
      </c>
      <c r="AG39" s="24">
        <v>26756</v>
      </c>
      <c r="AH39" s="24">
        <v>27120</v>
      </c>
      <c r="AI39" s="8" t="e">
        <f t="shared" si="0"/>
        <v>#VALUE!</v>
      </c>
      <c r="AJ39" s="8" t="e">
        <f t="shared" si="1"/>
        <v>#VALUE!</v>
      </c>
      <c r="AK39" s="8" t="e">
        <f t="shared" si="15"/>
        <v>#VALUE!</v>
      </c>
      <c r="AL39" s="8" t="e">
        <f t="shared" si="2"/>
        <v>#VALUE!</v>
      </c>
      <c r="AM39" s="8"/>
      <c r="AN39" s="8" t="s">
        <v>159</v>
      </c>
      <c r="AO39" s="9">
        <v>19451</v>
      </c>
      <c r="AP39" s="9">
        <v>19815</v>
      </c>
      <c r="AQ39" s="8" t="e">
        <f t="shared" si="3"/>
        <v>#VALUE!</v>
      </c>
      <c r="AR39" s="4" t="e">
        <f t="shared" si="4"/>
        <v>#VALUE!</v>
      </c>
      <c r="AS39" s="4" t="e">
        <f t="shared" si="5"/>
        <v>#VALUE!</v>
      </c>
      <c r="AT39" s="4" t="e">
        <f t="shared" si="6"/>
        <v>#VALUE!</v>
      </c>
      <c r="AV39" s="43">
        <v>36</v>
      </c>
      <c r="AW39" s="44">
        <v>32600</v>
      </c>
      <c r="AX39" s="44">
        <v>32964</v>
      </c>
      <c r="AY39" s="8" t="e">
        <f>IF(AND($AI$6&gt;=AW39,$AI$6&lt;=AX39),"〇","×")</f>
        <v>#VALUE!</v>
      </c>
      <c r="AZ39" s="8" t="e">
        <f>IF(AND($AI$9&gt;=AW39,$AI$9&lt;=AX39),"〇","×")</f>
        <v>#VALUE!</v>
      </c>
      <c r="BA39" s="8" t="e">
        <f>IF(AND($AI$12&gt;=AW39,$AI$12&lt;=AX39),"〇","×")</f>
        <v>#VALUE!</v>
      </c>
      <c r="BB39" s="1" t="e">
        <f>IF(AND($AI$15&gt;=AW39,$AI$15&lt;=AX39),"〇","×")</f>
        <v>#VALUE!</v>
      </c>
      <c r="BC39" s="1" t="s">
        <v>249</v>
      </c>
      <c r="BD39" s="44">
        <v>27121</v>
      </c>
      <c r="BE39" s="44">
        <v>27485</v>
      </c>
      <c r="BF39" s="1" t="e">
        <f t="shared" si="11"/>
        <v>#VALUE!</v>
      </c>
      <c r="BG39" s="1" t="e">
        <f t="shared" si="12"/>
        <v>#VALUE!</v>
      </c>
      <c r="BH39" s="1" t="e">
        <f t="shared" si="13"/>
        <v>#VALUE!</v>
      </c>
      <c r="BI39" s="1"/>
      <c r="BJ39" s="1" t="e">
        <f t="shared" si="14"/>
        <v>#VALUE!</v>
      </c>
    </row>
    <row r="40" spans="26:62" hidden="1" x14ac:dyDescent="0.5">
      <c r="Z40" s="4" t="s">
        <v>33</v>
      </c>
      <c r="AF40" s="8" t="s">
        <v>150</v>
      </c>
      <c r="AG40" s="9">
        <v>26025</v>
      </c>
      <c r="AH40" s="9">
        <v>26390</v>
      </c>
      <c r="AI40" s="8" t="e">
        <f t="shared" si="0"/>
        <v>#VALUE!</v>
      </c>
      <c r="AJ40" s="8" t="e">
        <f t="shared" si="1"/>
        <v>#VALUE!</v>
      </c>
      <c r="AK40" s="8" t="e">
        <f t="shared" si="15"/>
        <v>#VALUE!</v>
      </c>
      <c r="AL40" s="8" t="e">
        <f t="shared" si="2"/>
        <v>#VALUE!</v>
      </c>
      <c r="AM40" s="8"/>
      <c r="AN40" s="8" t="s">
        <v>160</v>
      </c>
      <c r="AO40" s="9">
        <v>18720</v>
      </c>
      <c r="AP40" s="9">
        <v>19085</v>
      </c>
      <c r="AQ40" s="8" t="e">
        <f t="shared" si="3"/>
        <v>#VALUE!</v>
      </c>
      <c r="AR40" s="4" t="e">
        <f t="shared" si="4"/>
        <v>#VALUE!</v>
      </c>
      <c r="AS40" s="4" t="e">
        <f t="shared" si="5"/>
        <v>#VALUE!</v>
      </c>
      <c r="AT40" s="4" t="e">
        <f t="shared" si="6"/>
        <v>#VALUE!</v>
      </c>
      <c r="AV40" s="43">
        <v>38</v>
      </c>
      <c r="AW40" s="44">
        <v>31869</v>
      </c>
      <c r="AX40" s="44">
        <v>32234</v>
      </c>
      <c r="AY40" s="8" t="e">
        <f>IF(AND($AI$6&gt;=AW40,$AI$6&lt;=AX40),"〇","×")</f>
        <v>#VALUE!</v>
      </c>
      <c r="AZ40" s="1" t="e">
        <f>IF(AND($AI$9&gt;=AW40,$AI$9&lt;=AX40),"〇","×")</f>
        <v>#VALUE!</v>
      </c>
      <c r="BA40" s="1" t="e">
        <f>IF(AND($AI$12&gt;=AW40,$AI$12&lt;=AX40),"〇","×")</f>
        <v>#VALUE!</v>
      </c>
      <c r="BB40" s="1" t="e">
        <f>IF(AND($AI$15&gt;=AW40,$AI$15&lt;=AX40),"〇","×")</f>
        <v>#VALUE!</v>
      </c>
      <c r="BC40" s="1" t="s">
        <v>149</v>
      </c>
      <c r="BD40" s="44">
        <v>26756</v>
      </c>
      <c r="BE40" s="44">
        <v>27120</v>
      </c>
      <c r="BF40" s="1" t="e">
        <f t="shared" si="11"/>
        <v>#VALUE!</v>
      </c>
      <c r="BG40" s="1" t="e">
        <f t="shared" si="12"/>
        <v>#VALUE!</v>
      </c>
      <c r="BH40" s="1" t="e">
        <f t="shared" si="13"/>
        <v>#VALUE!</v>
      </c>
      <c r="BI40" s="1"/>
      <c r="BJ40" s="1" t="e">
        <f t="shared" si="14"/>
        <v>#VALUE!</v>
      </c>
    </row>
    <row r="41" spans="26:62" hidden="1" x14ac:dyDescent="0.3">
      <c r="Z41" s="4" t="s">
        <v>32</v>
      </c>
      <c r="AF41" s="8" t="s">
        <v>151</v>
      </c>
      <c r="AG41" s="24">
        <v>25295</v>
      </c>
      <c r="AH41" s="24">
        <v>25659</v>
      </c>
      <c r="AI41" s="8" t="e">
        <f t="shared" si="0"/>
        <v>#VALUE!</v>
      </c>
      <c r="AJ41" s="8" t="e">
        <f t="shared" si="1"/>
        <v>#VALUE!</v>
      </c>
      <c r="AK41" s="8" t="e">
        <f t="shared" si="15"/>
        <v>#VALUE!</v>
      </c>
      <c r="AL41" s="8" t="e">
        <f t="shared" si="2"/>
        <v>#VALUE!</v>
      </c>
      <c r="AM41" s="8"/>
      <c r="AN41" s="8" t="s">
        <v>161</v>
      </c>
      <c r="AO41" s="9">
        <v>17990</v>
      </c>
      <c r="AP41" s="9">
        <v>18354</v>
      </c>
      <c r="AQ41" s="8" t="e">
        <f t="shared" si="3"/>
        <v>#VALUE!</v>
      </c>
      <c r="AR41" s="4" t="e">
        <f t="shared" si="4"/>
        <v>#VALUE!</v>
      </c>
      <c r="AS41" s="4" t="e">
        <f t="shared" si="5"/>
        <v>#VALUE!</v>
      </c>
      <c r="AT41" s="4" t="e">
        <f t="shared" si="6"/>
        <v>#VALUE!</v>
      </c>
      <c r="BC41" s="1" t="s">
        <v>250</v>
      </c>
      <c r="BD41" s="44">
        <v>26391</v>
      </c>
      <c r="BE41" s="44">
        <v>26755</v>
      </c>
      <c r="BF41" s="1" t="e">
        <f t="shared" si="11"/>
        <v>#VALUE!</v>
      </c>
      <c r="BG41" s="1" t="e">
        <f t="shared" si="12"/>
        <v>#VALUE!</v>
      </c>
      <c r="BH41" s="1" t="e">
        <f t="shared" si="13"/>
        <v>#VALUE!</v>
      </c>
      <c r="BI41" s="1"/>
      <c r="BJ41" s="1" t="e">
        <f t="shared" si="14"/>
        <v>#VALUE!</v>
      </c>
    </row>
    <row r="42" spans="26:62" hidden="1" x14ac:dyDescent="0.3">
      <c r="Z42" s="4" t="s">
        <v>31</v>
      </c>
      <c r="AF42" s="8" t="s">
        <v>152</v>
      </c>
      <c r="AG42" s="9">
        <v>24564</v>
      </c>
      <c r="AH42" s="9">
        <v>24929</v>
      </c>
      <c r="AI42" s="8" t="e">
        <f t="shared" si="0"/>
        <v>#VALUE!</v>
      </c>
      <c r="AJ42" s="8" t="e">
        <f t="shared" si="1"/>
        <v>#VALUE!</v>
      </c>
      <c r="AK42" s="8" t="e">
        <f t="shared" si="15"/>
        <v>#VALUE!</v>
      </c>
      <c r="AL42" s="8" t="e">
        <f t="shared" si="2"/>
        <v>#VALUE!</v>
      </c>
      <c r="AM42" s="8"/>
      <c r="AN42" s="8" t="s">
        <v>162</v>
      </c>
      <c r="AO42" s="9">
        <v>17259</v>
      </c>
      <c r="AP42" s="9">
        <v>17624</v>
      </c>
      <c r="AQ42" s="8" t="e">
        <f t="shared" si="3"/>
        <v>#VALUE!</v>
      </c>
      <c r="AR42" s="4" t="e">
        <f t="shared" si="4"/>
        <v>#VALUE!</v>
      </c>
      <c r="AS42" s="4" t="e">
        <f t="shared" si="5"/>
        <v>#VALUE!</v>
      </c>
      <c r="AT42" s="4" t="e">
        <f t="shared" si="6"/>
        <v>#VALUE!</v>
      </c>
      <c r="BC42" s="1" t="s">
        <v>150</v>
      </c>
      <c r="BD42" s="44">
        <v>26025</v>
      </c>
      <c r="BE42" s="44">
        <v>26390</v>
      </c>
      <c r="BF42" s="1" t="e">
        <f t="shared" si="11"/>
        <v>#VALUE!</v>
      </c>
      <c r="BG42" s="1" t="e">
        <f t="shared" si="12"/>
        <v>#VALUE!</v>
      </c>
      <c r="BH42" s="1" t="e">
        <f t="shared" si="13"/>
        <v>#VALUE!</v>
      </c>
      <c r="BI42" s="1"/>
      <c r="BJ42" s="1" t="e">
        <f t="shared" si="14"/>
        <v>#VALUE!</v>
      </c>
    </row>
    <row r="43" spans="26:62" hidden="1" x14ac:dyDescent="0.3">
      <c r="Z43" s="4" t="s">
        <v>30</v>
      </c>
      <c r="AF43" s="8" t="s">
        <v>153</v>
      </c>
      <c r="AG43" s="24">
        <v>23834</v>
      </c>
      <c r="AH43" s="24">
        <v>24198</v>
      </c>
      <c r="AI43" s="8" t="e">
        <f t="shared" si="0"/>
        <v>#VALUE!</v>
      </c>
      <c r="AJ43" s="8" t="e">
        <f t="shared" si="1"/>
        <v>#VALUE!</v>
      </c>
      <c r="AK43" s="8" t="e">
        <f t="shared" si="15"/>
        <v>#VALUE!</v>
      </c>
      <c r="AL43" s="8" t="e">
        <f t="shared" si="2"/>
        <v>#VALUE!</v>
      </c>
      <c r="AM43" s="8"/>
      <c r="AN43" s="8" t="s">
        <v>163</v>
      </c>
      <c r="AO43" s="9">
        <v>16529</v>
      </c>
      <c r="AP43" s="9">
        <v>16893</v>
      </c>
      <c r="AQ43" s="8" t="e">
        <f t="shared" si="3"/>
        <v>#VALUE!</v>
      </c>
      <c r="AR43" s="4" t="e">
        <f t="shared" si="4"/>
        <v>#VALUE!</v>
      </c>
      <c r="AS43" s="4" t="e">
        <f t="shared" si="5"/>
        <v>#VALUE!</v>
      </c>
      <c r="AT43" s="4" t="e">
        <f t="shared" si="6"/>
        <v>#VALUE!</v>
      </c>
      <c r="BC43" s="1" t="s">
        <v>251</v>
      </c>
      <c r="BD43" s="44">
        <v>25660</v>
      </c>
      <c r="BE43" s="44">
        <v>26024</v>
      </c>
      <c r="BF43" s="1" t="e">
        <f t="shared" si="11"/>
        <v>#VALUE!</v>
      </c>
      <c r="BG43" s="1" t="e">
        <f t="shared" si="12"/>
        <v>#VALUE!</v>
      </c>
      <c r="BH43" s="1" t="e">
        <f t="shared" si="13"/>
        <v>#VALUE!</v>
      </c>
      <c r="BI43" s="1"/>
      <c r="BJ43" s="1" t="e">
        <f t="shared" si="14"/>
        <v>#VALUE!</v>
      </c>
    </row>
    <row r="44" spans="26:62" hidden="1" x14ac:dyDescent="0.3">
      <c r="Z44" s="4" t="s">
        <v>29</v>
      </c>
      <c r="AF44" s="8" t="s">
        <v>154</v>
      </c>
      <c r="AG44" s="9">
        <v>23103</v>
      </c>
      <c r="AH44" s="9">
        <v>23468</v>
      </c>
      <c r="AI44" s="8" t="e">
        <f t="shared" si="0"/>
        <v>#VALUE!</v>
      </c>
      <c r="AJ44" s="8" t="e">
        <f t="shared" si="1"/>
        <v>#VALUE!</v>
      </c>
      <c r="AK44" s="8" t="e">
        <f t="shared" si="15"/>
        <v>#VALUE!</v>
      </c>
      <c r="AL44" s="8" t="e">
        <f t="shared" si="2"/>
        <v>#VALUE!</v>
      </c>
      <c r="AM44" s="8"/>
      <c r="AN44" s="8" t="s">
        <v>164</v>
      </c>
      <c r="AO44" s="9">
        <v>15798</v>
      </c>
      <c r="AP44" s="9">
        <v>16163</v>
      </c>
      <c r="AQ44" s="8" t="e">
        <f t="shared" si="3"/>
        <v>#VALUE!</v>
      </c>
      <c r="AR44" s="4" t="e">
        <f t="shared" si="4"/>
        <v>#VALUE!</v>
      </c>
      <c r="AS44" s="4" t="e">
        <f t="shared" si="5"/>
        <v>#VALUE!</v>
      </c>
      <c r="AT44" s="4" t="e">
        <f t="shared" si="6"/>
        <v>#VALUE!</v>
      </c>
      <c r="BC44" s="1" t="s">
        <v>151</v>
      </c>
      <c r="BD44" s="44">
        <v>25295</v>
      </c>
      <c r="BE44" s="44">
        <v>25659</v>
      </c>
      <c r="BF44" s="1" t="e">
        <f t="shared" si="11"/>
        <v>#VALUE!</v>
      </c>
      <c r="BG44" s="1" t="e">
        <f t="shared" si="12"/>
        <v>#VALUE!</v>
      </c>
      <c r="BH44" s="1" t="e">
        <f t="shared" si="13"/>
        <v>#VALUE!</v>
      </c>
      <c r="BI44" s="1"/>
      <c r="BJ44" s="1" t="e">
        <f t="shared" si="14"/>
        <v>#VALUE!</v>
      </c>
    </row>
    <row r="45" spans="26:62" hidden="1" x14ac:dyDescent="0.3">
      <c r="Z45" s="4" t="s">
        <v>28</v>
      </c>
      <c r="AF45" s="8" t="s">
        <v>155</v>
      </c>
      <c r="AG45" s="24">
        <v>22373</v>
      </c>
      <c r="AH45" s="24">
        <v>22737</v>
      </c>
      <c r="AI45" s="8" t="e">
        <f t="shared" si="0"/>
        <v>#VALUE!</v>
      </c>
      <c r="AJ45" s="8" t="e">
        <f t="shared" si="1"/>
        <v>#VALUE!</v>
      </c>
      <c r="AK45" s="8" t="e">
        <f t="shared" si="15"/>
        <v>#VALUE!</v>
      </c>
      <c r="AL45" s="8" t="e">
        <f t="shared" si="2"/>
        <v>#VALUE!</v>
      </c>
      <c r="AM45" s="8"/>
      <c r="AN45" s="8" t="s">
        <v>165</v>
      </c>
      <c r="AO45" s="9">
        <v>15068</v>
      </c>
      <c r="AP45" s="9">
        <v>15432</v>
      </c>
      <c r="AQ45" s="8" t="e">
        <f t="shared" si="3"/>
        <v>#VALUE!</v>
      </c>
      <c r="AR45" s="4" t="e">
        <f t="shared" si="4"/>
        <v>#VALUE!</v>
      </c>
      <c r="AS45" s="4" t="e">
        <f t="shared" si="5"/>
        <v>#VALUE!</v>
      </c>
      <c r="AT45" s="4" t="e">
        <f t="shared" si="6"/>
        <v>#VALUE!</v>
      </c>
      <c r="BC45" s="1" t="s">
        <v>252</v>
      </c>
      <c r="BD45" s="44">
        <v>24930</v>
      </c>
      <c r="BE45" s="44">
        <v>25294</v>
      </c>
      <c r="BF45" s="1" t="e">
        <f t="shared" si="11"/>
        <v>#VALUE!</v>
      </c>
      <c r="BG45" s="1" t="e">
        <f t="shared" si="12"/>
        <v>#VALUE!</v>
      </c>
      <c r="BH45" s="1" t="e">
        <f t="shared" si="13"/>
        <v>#VALUE!</v>
      </c>
      <c r="BI45" s="1"/>
      <c r="BJ45" s="1" t="e">
        <f t="shared" si="14"/>
        <v>#VALUE!</v>
      </c>
    </row>
    <row r="46" spans="26:62" hidden="1" x14ac:dyDescent="0.3">
      <c r="Z46" s="4" t="s">
        <v>27</v>
      </c>
      <c r="AF46" s="8" t="s">
        <v>156</v>
      </c>
      <c r="AG46" s="9">
        <v>21642</v>
      </c>
      <c r="AH46" s="9">
        <v>22007</v>
      </c>
      <c r="AI46" s="8" t="e">
        <f t="shared" si="0"/>
        <v>#VALUE!</v>
      </c>
      <c r="AJ46" s="8" t="e">
        <f t="shared" si="1"/>
        <v>#VALUE!</v>
      </c>
      <c r="AK46" s="8" t="e">
        <f t="shared" si="15"/>
        <v>#VALUE!</v>
      </c>
      <c r="AL46" s="8" t="e">
        <f t="shared" si="2"/>
        <v>#VALUE!</v>
      </c>
      <c r="AM46" s="8"/>
      <c r="AN46" s="8" t="s">
        <v>166</v>
      </c>
      <c r="AO46" s="9">
        <v>14337</v>
      </c>
      <c r="AP46" s="9">
        <v>14702</v>
      </c>
      <c r="AQ46" s="8" t="e">
        <f t="shared" si="3"/>
        <v>#VALUE!</v>
      </c>
      <c r="AR46" s="4" t="e">
        <f t="shared" si="4"/>
        <v>#VALUE!</v>
      </c>
      <c r="AS46" s="4" t="e">
        <f t="shared" si="5"/>
        <v>#VALUE!</v>
      </c>
      <c r="AT46" s="4" t="e">
        <f t="shared" si="6"/>
        <v>#VALUE!</v>
      </c>
      <c r="BC46" s="1" t="s">
        <v>152</v>
      </c>
      <c r="BD46" s="44">
        <v>24564</v>
      </c>
      <c r="BE46" s="44">
        <v>24929</v>
      </c>
      <c r="BF46" s="1" t="e">
        <f t="shared" si="11"/>
        <v>#VALUE!</v>
      </c>
      <c r="BG46" s="1" t="e">
        <f t="shared" si="12"/>
        <v>#VALUE!</v>
      </c>
      <c r="BH46" s="1" t="e">
        <f t="shared" si="13"/>
        <v>#VALUE!</v>
      </c>
      <c r="BI46" s="1"/>
      <c r="BJ46" s="1" t="e">
        <f t="shared" si="14"/>
        <v>#VALUE!</v>
      </c>
    </row>
    <row r="47" spans="26:62" hidden="1" x14ac:dyDescent="0.3">
      <c r="Z47" s="4" t="s">
        <v>26</v>
      </c>
      <c r="AF47" s="8" t="s">
        <v>157</v>
      </c>
      <c r="AG47" s="24">
        <v>20912</v>
      </c>
      <c r="AH47" s="24">
        <v>21276</v>
      </c>
      <c r="AI47" s="8" t="e">
        <f t="shared" si="0"/>
        <v>#VALUE!</v>
      </c>
      <c r="AJ47" s="8" t="e">
        <f t="shared" si="1"/>
        <v>#VALUE!</v>
      </c>
      <c r="AK47" s="8" t="e">
        <f t="shared" si="15"/>
        <v>#VALUE!</v>
      </c>
      <c r="AL47" s="8" t="e">
        <f t="shared" si="2"/>
        <v>#VALUE!</v>
      </c>
      <c r="AM47" s="8"/>
      <c r="AN47" s="8" t="s">
        <v>167</v>
      </c>
      <c r="AO47" s="9">
        <v>13607</v>
      </c>
      <c r="AP47" s="9">
        <v>13971</v>
      </c>
      <c r="AQ47" s="8" t="e">
        <f t="shared" si="3"/>
        <v>#VALUE!</v>
      </c>
      <c r="AR47" s="4" t="e">
        <f t="shared" si="4"/>
        <v>#VALUE!</v>
      </c>
      <c r="AS47" s="4" t="e">
        <f t="shared" si="5"/>
        <v>#VALUE!</v>
      </c>
      <c r="AT47" s="4" t="e">
        <f t="shared" si="6"/>
        <v>#VALUE!</v>
      </c>
      <c r="BC47" s="1" t="s">
        <v>253</v>
      </c>
      <c r="BD47" s="44">
        <v>24199</v>
      </c>
      <c r="BE47" s="44">
        <v>24563</v>
      </c>
      <c r="BF47" s="1" t="e">
        <f t="shared" si="11"/>
        <v>#VALUE!</v>
      </c>
      <c r="BG47" s="1" t="e">
        <f t="shared" si="12"/>
        <v>#VALUE!</v>
      </c>
      <c r="BH47" s="1" t="e">
        <f t="shared" si="13"/>
        <v>#VALUE!</v>
      </c>
      <c r="BI47" s="1"/>
      <c r="BJ47" s="1" t="e">
        <f t="shared" si="14"/>
        <v>#VALUE!</v>
      </c>
    </row>
    <row r="48" spans="26:62" hidden="1" x14ac:dyDescent="0.3">
      <c r="Z48" s="4" t="s">
        <v>25</v>
      </c>
      <c r="AF48" s="8" t="s">
        <v>158</v>
      </c>
      <c r="AG48" s="9">
        <v>20181</v>
      </c>
      <c r="AH48" s="9">
        <v>20546</v>
      </c>
      <c r="AI48" s="8" t="e">
        <f t="shared" si="0"/>
        <v>#VALUE!</v>
      </c>
      <c r="AJ48" s="8" t="e">
        <f t="shared" si="1"/>
        <v>#VALUE!</v>
      </c>
      <c r="AK48" s="8" t="e">
        <f t="shared" si="15"/>
        <v>#VALUE!</v>
      </c>
      <c r="AL48" s="8" t="e">
        <f t="shared" si="2"/>
        <v>#VALUE!</v>
      </c>
      <c r="AM48" s="8"/>
      <c r="AN48" s="8" t="s">
        <v>168</v>
      </c>
      <c r="AO48" s="9">
        <v>12876</v>
      </c>
      <c r="AP48" s="9">
        <v>13241</v>
      </c>
      <c r="AQ48" s="8" t="e">
        <f t="shared" si="3"/>
        <v>#VALUE!</v>
      </c>
      <c r="AR48" s="4" t="e">
        <f t="shared" si="4"/>
        <v>#VALUE!</v>
      </c>
      <c r="AS48" s="4" t="e">
        <f t="shared" si="5"/>
        <v>#VALUE!</v>
      </c>
      <c r="AT48" s="4" t="e">
        <f t="shared" si="6"/>
        <v>#VALUE!</v>
      </c>
      <c r="BC48" s="1" t="s">
        <v>153</v>
      </c>
      <c r="BD48" s="44">
        <v>23834</v>
      </c>
      <c r="BE48" s="44">
        <v>24198</v>
      </c>
      <c r="BF48" s="1" t="e">
        <f t="shared" si="11"/>
        <v>#VALUE!</v>
      </c>
      <c r="BG48" s="1" t="e">
        <f t="shared" si="12"/>
        <v>#VALUE!</v>
      </c>
      <c r="BH48" s="1" t="e">
        <f t="shared" si="13"/>
        <v>#VALUE!</v>
      </c>
      <c r="BI48" s="1"/>
      <c r="BJ48" s="1" t="e">
        <f t="shared" si="14"/>
        <v>#VALUE!</v>
      </c>
    </row>
    <row r="49" spans="26:62" hidden="1" x14ac:dyDescent="0.3">
      <c r="Z49" s="4" t="s">
        <v>24</v>
      </c>
      <c r="AF49" s="8" t="s">
        <v>159</v>
      </c>
      <c r="AG49" s="24">
        <v>19451</v>
      </c>
      <c r="AH49" s="24">
        <v>19815</v>
      </c>
      <c r="AI49" s="8" t="e">
        <f t="shared" si="0"/>
        <v>#VALUE!</v>
      </c>
      <c r="AJ49" s="8" t="e">
        <f t="shared" si="1"/>
        <v>#VALUE!</v>
      </c>
      <c r="AK49" s="8" t="e">
        <f t="shared" si="15"/>
        <v>#VALUE!</v>
      </c>
      <c r="AL49" s="8" t="e">
        <f t="shared" si="2"/>
        <v>#VALUE!</v>
      </c>
      <c r="AM49" s="8"/>
      <c r="AN49" s="8" t="s">
        <v>169</v>
      </c>
      <c r="AO49" s="9">
        <v>12146</v>
      </c>
      <c r="AP49" s="9">
        <v>12510</v>
      </c>
      <c r="AQ49" s="8" t="e">
        <f t="shared" si="3"/>
        <v>#VALUE!</v>
      </c>
      <c r="AR49" s="4" t="e">
        <f t="shared" si="4"/>
        <v>#VALUE!</v>
      </c>
      <c r="AS49" s="4" t="e">
        <f t="shared" si="5"/>
        <v>#VALUE!</v>
      </c>
      <c r="AT49" s="4" t="e">
        <f t="shared" si="6"/>
        <v>#VALUE!</v>
      </c>
      <c r="BC49" s="1" t="s">
        <v>254</v>
      </c>
      <c r="BD49" s="44">
        <v>23469</v>
      </c>
      <c r="BE49" s="44">
        <v>23833</v>
      </c>
      <c r="BF49" s="1" t="e">
        <f t="shared" si="11"/>
        <v>#VALUE!</v>
      </c>
      <c r="BG49" s="1" t="e">
        <f t="shared" si="12"/>
        <v>#VALUE!</v>
      </c>
      <c r="BH49" s="1" t="e">
        <f t="shared" si="13"/>
        <v>#VALUE!</v>
      </c>
      <c r="BI49" s="1"/>
      <c r="BJ49" s="1" t="e">
        <f t="shared" si="14"/>
        <v>#VALUE!</v>
      </c>
    </row>
    <row r="50" spans="26:62" hidden="1" x14ac:dyDescent="0.3">
      <c r="Z50" s="4" t="s">
        <v>23</v>
      </c>
      <c r="AF50" s="8" t="s">
        <v>160</v>
      </c>
      <c r="AG50" s="9">
        <v>18720</v>
      </c>
      <c r="AH50" s="9">
        <v>19085</v>
      </c>
      <c r="AI50" s="8" t="e">
        <f t="shared" si="0"/>
        <v>#VALUE!</v>
      </c>
      <c r="AJ50" s="8" t="e">
        <f t="shared" si="1"/>
        <v>#VALUE!</v>
      </c>
      <c r="AK50" s="8" t="e">
        <f t="shared" si="15"/>
        <v>#VALUE!</v>
      </c>
      <c r="AL50" s="8" t="e">
        <f t="shared" si="2"/>
        <v>#VALUE!</v>
      </c>
      <c r="AM50" s="8"/>
      <c r="AN50" s="8" t="s">
        <v>170</v>
      </c>
      <c r="AO50" s="9">
        <v>11415</v>
      </c>
      <c r="AP50" s="9">
        <v>11780</v>
      </c>
      <c r="AQ50" s="8" t="e">
        <f t="shared" si="3"/>
        <v>#VALUE!</v>
      </c>
      <c r="AR50" s="4" t="e">
        <f t="shared" si="4"/>
        <v>#VALUE!</v>
      </c>
      <c r="AS50" s="4" t="e">
        <f t="shared" si="5"/>
        <v>#VALUE!</v>
      </c>
      <c r="AT50" s="4" t="e">
        <f t="shared" si="6"/>
        <v>#VALUE!</v>
      </c>
      <c r="BC50" s="1" t="s">
        <v>154</v>
      </c>
      <c r="BD50" s="44">
        <v>23103</v>
      </c>
      <c r="BE50" s="44">
        <v>23468</v>
      </c>
      <c r="BF50" s="1" t="e">
        <f t="shared" si="11"/>
        <v>#VALUE!</v>
      </c>
      <c r="BG50" s="1" t="e">
        <f t="shared" si="12"/>
        <v>#VALUE!</v>
      </c>
      <c r="BH50" s="1" t="e">
        <f t="shared" si="13"/>
        <v>#VALUE!</v>
      </c>
      <c r="BI50" s="1"/>
      <c r="BJ50" s="1" t="e">
        <f t="shared" si="14"/>
        <v>#VALUE!</v>
      </c>
    </row>
    <row r="51" spans="26:62" hidden="1" x14ac:dyDescent="0.3">
      <c r="Z51" s="4" t="s">
        <v>22</v>
      </c>
      <c r="AF51" s="8" t="s">
        <v>161</v>
      </c>
      <c r="AG51" s="24">
        <v>17990</v>
      </c>
      <c r="AH51" s="24">
        <v>18354</v>
      </c>
      <c r="AI51" s="8" t="e">
        <f>IF(AND($AI$6&gt;=AG51,$AI$6&lt;=AH51),"〇","×")</f>
        <v>#VALUE!</v>
      </c>
      <c r="AJ51" s="8" t="e">
        <f t="shared" si="1"/>
        <v>#VALUE!</v>
      </c>
      <c r="AK51" s="8" t="e">
        <f t="shared" si="15"/>
        <v>#VALUE!</v>
      </c>
      <c r="AL51" s="8" t="e">
        <f t="shared" si="2"/>
        <v>#VALUE!</v>
      </c>
      <c r="AM51" s="8"/>
      <c r="AN51" s="8" t="s">
        <v>171</v>
      </c>
      <c r="AO51" s="9">
        <v>10685</v>
      </c>
      <c r="AP51" s="9">
        <v>11049</v>
      </c>
      <c r="AQ51" s="8" t="e">
        <f t="shared" si="3"/>
        <v>#VALUE!</v>
      </c>
      <c r="AR51" s="4" t="e">
        <f t="shared" si="4"/>
        <v>#VALUE!</v>
      </c>
      <c r="AS51" s="4" t="e">
        <f t="shared" si="5"/>
        <v>#VALUE!</v>
      </c>
      <c r="AT51" s="4" t="e">
        <f t="shared" si="6"/>
        <v>#VALUE!</v>
      </c>
      <c r="BC51" s="1" t="s">
        <v>255</v>
      </c>
      <c r="BD51" s="44">
        <v>22738</v>
      </c>
      <c r="BE51" s="44">
        <v>23102</v>
      </c>
      <c r="BF51" s="1" t="e">
        <f t="shared" si="11"/>
        <v>#VALUE!</v>
      </c>
      <c r="BG51" s="1" t="e">
        <f t="shared" si="12"/>
        <v>#VALUE!</v>
      </c>
      <c r="BH51" s="1" t="e">
        <f t="shared" si="13"/>
        <v>#VALUE!</v>
      </c>
      <c r="BI51" s="1"/>
      <c r="BJ51" s="1" t="e">
        <f t="shared" si="14"/>
        <v>#VALUE!</v>
      </c>
    </row>
    <row r="52" spans="26:62" hidden="1" x14ac:dyDescent="0.3">
      <c r="Z52" s="4" t="s">
        <v>21</v>
      </c>
      <c r="AF52" s="8" t="s">
        <v>162</v>
      </c>
      <c r="AG52" s="9">
        <v>17259</v>
      </c>
      <c r="AH52" s="9">
        <v>17624</v>
      </c>
      <c r="AI52" s="8" t="e">
        <f t="shared" si="0"/>
        <v>#VALUE!</v>
      </c>
      <c r="AJ52" s="8" t="e">
        <f t="shared" si="1"/>
        <v>#VALUE!</v>
      </c>
      <c r="AK52" s="8" t="e">
        <f t="shared" si="15"/>
        <v>#VALUE!</v>
      </c>
      <c r="AL52" s="8" t="e">
        <f t="shared" si="2"/>
        <v>#VALUE!</v>
      </c>
      <c r="AM52" s="8"/>
      <c r="AN52" s="8" t="s">
        <v>172</v>
      </c>
      <c r="AO52" s="9">
        <v>9954</v>
      </c>
      <c r="AP52" s="9">
        <v>10319</v>
      </c>
      <c r="AQ52" s="8" t="e">
        <f t="shared" si="3"/>
        <v>#VALUE!</v>
      </c>
      <c r="AR52" s="4" t="e">
        <f t="shared" si="4"/>
        <v>#VALUE!</v>
      </c>
      <c r="AS52" s="4" t="e">
        <f t="shared" si="5"/>
        <v>#VALUE!</v>
      </c>
      <c r="AT52" s="4" t="e">
        <f>IF(AND($AI$15&gt;=AO52,$AI$15&lt;=AP52),"〇","×")</f>
        <v>#VALUE!</v>
      </c>
      <c r="BC52" s="1" t="s">
        <v>155</v>
      </c>
      <c r="BD52" s="44">
        <v>22373</v>
      </c>
      <c r="BE52" s="44">
        <v>22737</v>
      </c>
      <c r="BF52" s="1" t="e">
        <f t="shared" si="11"/>
        <v>#VALUE!</v>
      </c>
      <c r="BG52" s="1" t="e">
        <f t="shared" si="12"/>
        <v>#VALUE!</v>
      </c>
      <c r="BH52" s="1" t="e">
        <f t="shared" si="13"/>
        <v>#VALUE!</v>
      </c>
      <c r="BI52" s="1"/>
      <c r="BJ52" s="1" t="e">
        <f t="shared" si="14"/>
        <v>#VALUE!</v>
      </c>
    </row>
    <row r="53" spans="26:62" hidden="1" x14ac:dyDescent="0.3">
      <c r="Z53" s="4" t="s">
        <v>20</v>
      </c>
      <c r="AF53" s="8" t="s">
        <v>163</v>
      </c>
      <c r="AG53" s="24">
        <v>16529</v>
      </c>
      <c r="AH53" s="24">
        <v>16893</v>
      </c>
      <c r="AI53" s="8" t="e">
        <f t="shared" si="0"/>
        <v>#VALUE!</v>
      </c>
      <c r="AJ53" s="8" t="e">
        <f t="shared" si="1"/>
        <v>#VALUE!</v>
      </c>
      <c r="AK53" s="8" t="e">
        <f t="shared" si="15"/>
        <v>#VALUE!</v>
      </c>
      <c r="AL53" s="8" t="e">
        <f t="shared" si="2"/>
        <v>#VALUE!</v>
      </c>
      <c r="AM53" s="8"/>
      <c r="BC53" s="1" t="s">
        <v>256</v>
      </c>
      <c r="BD53" s="44">
        <v>22008</v>
      </c>
      <c r="BE53" s="44">
        <v>22372</v>
      </c>
      <c r="BF53" s="1" t="e">
        <f t="shared" si="11"/>
        <v>#VALUE!</v>
      </c>
      <c r="BG53" s="1" t="e">
        <f t="shared" si="12"/>
        <v>#VALUE!</v>
      </c>
      <c r="BH53" s="1" t="e">
        <f t="shared" si="13"/>
        <v>#VALUE!</v>
      </c>
      <c r="BI53" s="1"/>
      <c r="BJ53" s="1" t="e">
        <f t="shared" si="14"/>
        <v>#VALUE!</v>
      </c>
    </row>
    <row r="54" spans="26:62" hidden="1" x14ac:dyDescent="0.3">
      <c r="Z54" s="4" t="s">
        <v>19</v>
      </c>
      <c r="AF54" s="8" t="s">
        <v>164</v>
      </c>
      <c r="AG54" s="9">
        <v>15798</v>
      </c>
      <c r="AH54" s="9">
        <v>16163</v>
      </c>
      <c r="AI54" s="8" t="e">
        <f t="shared" si="0"/>
        <v>#VALUE!</v>
      </c>
      <c r="AJ54" s="8" t="e">
        <f t="shared" si="1"/>
        <v>#VALUE!</v>
      </c>
      <c r="AK54" s="8" t="e">
        <f t="shared" si="15"/>
        <v>#VALUE!</v>
      </c>
      <c r="AL54" s="8" t="e">
        <f t="shared" si="2"/>
        <v>#VALUE!</v>
      </c>
      <c r="AM54" s="8"/>
      <c r="BC54" s="1" t="s">
        <v>156</v>
      </c>
      <c r="BD54" s="44">
        <v>21642</v>
      </c>
      <c r="BE54" s="44">
        <v>22007</v>
      </c>
      <c r="BF54" s="1" t="e">
        <f t="shared" si="11"/>
        <v>#VALUE!</v>
      </c>
      <c r="BG54" s="1" t="e">
        <f t="shared" si="12"/>
        <v>#VALUE!</v>
      </c>
      <c r="BH54" s="1" t="e">
        <f t="shared" si="13"/>
        <v>#VALUE!</v>
      </c>
      <c r="BI54" s="1"/>
      <c r="BJ54" s="1" t="e">
        <f t="shared" si="14"/>
        <v>#VALUE!</v>
      </c>
    </row>
    <row r="55" spans="26:62" hidden="1" x14ac:dyDescent="0.3">
      <c r="Z55" s="4" t="s">
        <v>18</v>
      </c>
      <c r="AF55" s="8" t="s">
        <v>165</v>
      </c>
      <c r="AG55" s="24">
        <v>15068</v>
      </c>
      <c r="AH55" s="24">
        <v>15432</v>
      </c>
      <c r="AI55" s="8" t="e">
        <f t="shared" si="0"/>
        <v>#VALUE!</v>
      </c>
      <c r="AJ55" s="8" t="e">
        <f t="shared" si="1"/>
        <v>#VALUE!</v>
      </c>
      <c r="AK55" s="8" t="e">
        <f t="shared" si="15"/>
        <v>#VALUE!</v>
      </c>
      <c r="AL55" s="8" t="e">
        <f t="shared" si="2"/>
        <v>#VALUE!</v>
      </c>
      <c r="AM55" s="8"/>
      <c r="BC55" s="1" t="s">
        <v>257</v>
      </c>
      <c r="BD55" s="44">
        <v>21277</v>
      </c>
      <c r="BE55" s="44">
        <v>21641</v>
      </c>
      <c r="BF55" s="1" t="e">
        <f t="shared" si="11"/>
        <v>#VALUE!</v>
      </c>
      <c r="BG55" s="1" t="e">
        <f t="shared" si="12"/>
        <v>#VALUE!</v>
      </c>
      <c r="BH55" s="1" t="e">
        <f t="shared" si="13"/>
        <v>#VALUE!</v>
      </c>
      <c r="BI55" s="1"/>
      <c r="BJ55" s="1" t="e">
        <f t="shared" si="14"/>
        <v>#VALUE!</v>
      </c>
    </row>
    <row r="56" spans="26:62" hidden="1" x14ac:dyDescent="0.3">
      <c r="Z56" s="4" t="s">
        <v>17</v>
      </c>
      <c r="AF56" s="8" t="s">
        <v>166</v>
      </c>
      <c r="AG56" s="9">
        <v>14337</v>
      </c>
      <c r="AH56" s="9">
        <v>14702</v>
      </c>
      <c r="AI56" s="8" t="e">
        <f t="shared" si="0"/>
        <v>#VALUE!</v>
      </c>
      <c r="AJ56" s="8" t="e">
        <f t="shared" si="1"/>
        <v>#VALUE!</v>
      </c>
      <c r="AK56" s="8" t="e">
        <f t="shared" si="15"/>
        <v>#VALUE!</v>
      </c>
      <c r="AL56" s="8" t="e">
        <f t="shared" si="2"/>
        <v>#VALUE!</v>
      </c>
      <c r="AM56" s="8"/>
      <c r="BC56" s="1" t="s">
        <v>157</v>
      </c>
      <c r="BD56" s="44">
        <v>20912</v>
      </c>
      <c r="BE56" s="44">
        <v>21276</v>
      </c>
      <c r="BF56" s="1" t="e">
        <f t="shared" si="11"/>
        <v>#VALUE!</v>
      </c>
      <c r="BG56" s="1" t="e">
        <f t="shared" si="12"/>
        <v>#VALUE!</v>
      </c>
      <c r="BH56" s="1" t="e">
        <f t="shared" si="13"/>
        <v>#VALUE!</v>
      </c>
      <c r="BI56" s="1"/>
      <c r="BJ56" s="1" t="e">
        <f t="shared" si="14"/>
        <v>#VALUE!</v>
      </c>
    </row>
    <row r="57" spans="26:62" hidden="1" x14ac:dyDescent="0.3">
      <c r="Z57" s="4" t="s">
        <v>16</v>
      </c>
      <c r="AF57" s="8" t="s">
        <v>167</v>
      </c>
      <c r="AG57" s="24">
        <v>13607</v>
      </c>
      <c r="AH57" s="24">
        <v>13971</v>
      </c>
      <c r="AI57" s="8" t="e">
        <f t="shared" si="0"/>
        <v>#VALUE!</v>
      </c>
      <c r="AJ57" s="8" t="e">
        <f t="shared" si="1"/>
        <v>#VALUE!</v>
      </c>
      <c r="AK57" s="8" t="e">
        <f t="shared" si="15"/>
        <v>#VALUE!</v>
      </c>
      <c r="AL57" s="8" t="e">
        <f t="shared" si="2"/>
        <v>#VALUE!</v>
      </c>
      <c r="AM57" s="8"/>
      <c r="BC57" s="1" t="s">
        <v>258</v>
      </c>
      <c r="BD57" s="44">
        <v>20547</v>
      </c>
      <c r="BE57" s="44">
        <v>20911</v>
      </c>
      <c r="BF57" s="1" t="e">
        <f t="shared" si="11"/>
        <v>#VALUE!</v>
      </c>
      <c r="BG57" s="1" t="e">
        <f t="shared" si="12"/>
        <v>#VALUE!</v>
      </c>
      <c r="BH57" s="1" t="e">
        <f t="shared" si="13"/>
        <v>#VALUE!</v>
      </c>
      <c r="BI57" s="1"/>
      <c r="BJ57" s="1" t="e">
        <f t="shared" si="14"/>
        <v>#VALUE!</v>
      </c>
    </row>
    <row r="58" spans="26:62" hidden="1" x14ac:dyDescent="0.3">
      <c r="Z58" s="4" t="s">
        <v>15</v>
      </c>
      <c r="AF58" s="8" t="s">
        <v>168</v>
      </c>
      <c r="AG58" s="9">
        <v>12876</v>
      </c>
      <c r="AH58" s="9">
        <v>13241</v>
      </c>
      <c r="AI58" s="8" t="e">
        <f t="shared" si="0"/>
        <v>#VALUE!</v>
      </c>
      <c r="AJ58" s="8" t="e">
        <f t="shared" si="1"/>
        <v>#VALUE!</v>
      </c>
      <c r="AK58" s="8" t="e">
        <f t="shared" si="15"/>
        <v>#VALUE!</v>
      </c>
      <c r="AL58" s="8" t="e">
        <f t="shared" si="2"/>
        <v>#VALUE!</v>
      </c>
      <c r="AM58" s="8"/>
      <c r="BC58" s="1" t="s">
        <v>158</v>
      </c>
      <c r="BD58" s="44">
        <v>20181</v>
      </c>
      <c r="BE58" s="44">
        <v>20546</v>
      </c>
      <c r="BF58" s="1" t="e">
        <f t="shared" si="11"/>
        <v>#VALUE!</v>
      </c>
      <c r="BG58" s="1" t="e">
        <f t="shared" si="12"/>
        <v>#VALUE!</v>
      </c>
      <c r="BH58" s="1" t="e">
        <f t="shared" si="13"/>
        <v>#VALUE!</v>
      </c>
      <c r="BI58" s="1"/>
      <c r="BJ58" s="1" t="e">
        <f t="shared" si="14"/>
        <v>#VALUE!</v>
      </c>
    </row>
    <row r="59" spans="26:62" hidden="1" x14ac:dyDescent="0.3">
      <c r="Z59" s="4" t="s">
        <v>14</v>
      </c>
      <c r="AF59" s="8" t="s">
        <v>169</v>
      </c>
      <c r="AG59" s="24">
        <v>12146</v>
      </c>
      <c r="AH59" s="24">
        <v>12510</v>
      </c>
      <c r="AI59" s="8" t="e">
        <f t="shared" si="0"/>
        <v>#VALUE!</v>
      </c>
      <c r="AJ59" s="8" t="e">
        <f t="shared" si="1"/>
        <v>#VALUE!</v>
      </c>
      <c r="AK59" s="8" t="e">
        <f t="shared" si="15"/>
        <v>#VALUE!</v>
      </c>
      <c r="AL59" s="8" t="e">
        <f t="shared" si="2"/>
        <v>#VALUE!</v>
      </c>
      <c r="AM59" s="8"/>
      <c r="BC59" s="1" t="s">
        <v>259</v>
      </c>
      <c r="BD59" s="44">
        <v>19816</v>
      </c>
      <c r="BE59" s="44">
        <v>20180</v>
      </c>
      <c r="BF59" s="1" t="e">
        <f t="shared" si="11"/>
        <v>#VALUE!</v>
      </c>
      <c r="BG59" s="1" t="e">
        <f t="shared" si="12"/>
        <v>#VALUE!</v>
      </c>
      <c r="BH59" s="1" t="e">
        <f t="shared" si="13"/>
        <v>#VALUE!</v>
      </c>
      <c r="BI59" s="1"/>
      <c r="BJ59" s="1" t="e">
        <f t="shared" si="14"/>
        <v>#VALUE!</v>
      </c>
    </row>
    <row r="60" spans="26:62" hidden="1" x14ac:dyDescent="0.3">
      <c r="Z60" s="4" t="s">
        <v>13</v>
      </c>
      <c r="AF60" s="8" t="s">
        <v>170</v>
      </c>
      <c r="AG60" s="9">
        <v>11415</v>
      </c>
      <c r="AH60" s="9">
        <v>11780</v>
      </c>
      <c r="AI60" s="8" t="e">
        <f t="shared" si="0"/>
        <v>#VALUE!</v>
      </c>
      <c r="AJ60" s="8" t="e">
        <f t="shared" si="1"/>
        <v>#VALUE!</v>
      </c>
      <c r="AK60" s="8" t="e">
        <f t="shared" si="15"/>
        <v>#VALUE!</v>
      </c>
      <c r="AL60" s="8" t="e">
        <f t="shared" si="2"/>
        <v>#VALUE!</v>
      </c>
      <c r="AM60" s="8"/>
      <c r="BC60" s="1" t="s">
        <v>159</v>
      </c>
      <c r="BD60" s="44">
        <v>19451</v>
      </c>
      <c r="BE60" s="44">
        <v>19815</v>
      </c>
      <c r="BF60" s="1" t="e">
        <f t="shared" si="11"/>
        <v>#VALUE!</v>
      </c>
      <c r="BG60" s="1" t="e">
        <f t="shared" si="12"/>
        <v>#VALUE!</v>
      </c>
      <c r="BH60" s="1" t="e">
        <f t="shared" si="13"/>
        <v>#VALUE!</v>
      </c>
      <c r="BI60" s="1"/>
      <c r="BJ60" s="1" t="e">
        <f t="shared" si="14"/>
        <v>#VALUE!</v>
      </c>
    </row>
    <row r="61" spans="26:62" hidden="1" x14ac:dyDescent="0.3">
      <c r="Z61" s="4" t="s">
        <v>12</v>
      </c>
      <c r="AF61" s="8" t="s">
        <v>171</v>
      </c>
      <c r="AG61" s="24">
        <v>10685</v>
      </c>
      <c r="AH61" s="24">
        <v>11049</v>
      </c>
      <c r="AI61" s="8" t="e">
        <f t="shared" si="0"/>
        <v>#VALUE!</v>
      </c>
      <c r="AJ61" s="8" t="e">
        <f t="shared" si="1"/>
        <v>#VALUE!</v>
      </c>
      <c r="AK61" s="8" t="e">
        <f t="shared" si="15"/>
        <v>#VALUE!</v>
      </c>
      <c r="AL61" s="8" t="e">
        <f t="shared" si="2"/>
        <v>#VALUE!</v>
      </c>
      <c r="AM61" s="8"/>
      <c r="BC61" s="1" t="s">
        <v>260</v>
      </c>
      <c r="BD61" s="44">
        <v>19086</v>
      </c>
      <c r="BE61" s="44">
        <v>19450</v>
      </c>
      <c r="BF61" s="1" t="e">
        <f t="shared" si="11"/>
        <v>#VALUE!</v>
      </c>
      <c r="BG61" s="1" t="e">
        <f t="shared" si="12"/>
        <v>#VALUE!</v>
      </c>
      <c r="BH61" s="1" t="e">
        <f t="shared" si="13"/>
        <v>#VALUE!</v>
      </c>
      <c r="BI61" s="1"/>
      <c r="BJ61" s="1" t="e">
        <f t="shared" si="14"/>
        <v>#VALUE!</v>
      </c>
    </row>
    <row r="62" spans="26:62" hidden="1" x14ac:dyDescent="0.3">
      <c r="Z62" s="4" t="s">
        <v>11</v>
      </c>
      <c r="AF62" s="8" t="s">
        <v>172</v>
      </c>
      <c r="AG62" s="9">
        <v>9954</v>
      </c>
      <c r="AH62" s="9">
        <v>10319</v>
      </c>
      <c r="AI62" s="8" t="e">
        <f t="shared" si="0"/>
        <v>#VALUE!</v>
      </c>
      <c r="AJ62" s="8" t="e">
        <f t="shared" si="1"/>
        <v>#VALUE!</v>
      </c>
      <c r="AK62" s="8" t="e">
        <f t="shared" si="15"/>
        <v>#VALUE!</v>
      </c>
      <c r="AL62" s="8" t="e">
        <f t="shared" si="2"/>
        <v>#VALUE!</v>
      </c>
      <c r="AM62" s="8"/>
      <c r="BC62" s="1" t="s">
        <v>160</v>
      </c>
      <c r="BD62" s="44">
        <v>18720</v>
      </c>
      <c r="BE62" s="44">
        <v>19085</v>
      </c>
      <c r="BF62" s="1" t="e">
        <f t="shared" si="11"/>
        <v>#VALUE!</v>
      </c>
      <c r="BG62" s="1" t="e">
        <f t="shared" si="12"/>
        <v>#VALUE!</v>
      </c>
      <c r="BH62" s="1" t="e">
        <f t="shared" si="13"/>
        <v>#VALUE!</v>
      </c>
      <c r="BI62" s="1"/>
      <c r="BJ62" s="1" t="e">
        <f t="shared" si="14"/>
        <v>#VALUE!</v>
      </c>
    </row>
    <row r="63" spans="26:62" hidden="1" x14ac:dyDescent="0.3">
      <c r="Z63" s="4" t="s">
        <v>10</v>
      </c>
      <c r="BC63" s="1" t="s">
        <v>261</v>
      </c>
      <c r="BD63" s="44">
        <v>18355</v>
      </c>
      <c r="BE63" s="44">
        <v>18719</v>
      </c>
      <c r="BF63" s="1" t="e">
        <f t="shared" si="11"/>
        <v>#VALUE!</v>
      </c>
      <c r="BG63" s="1" t="e">
        <f t="shared" si="12"/>
        <v>#VALUE!</v>
      </c>
      <c r="BH63" s="1" t="e">
        <f t="shared" si="13"/>
        <v>#VALUE!</v>
      </c>
      <c r="BI63" s="1"/>
      <c r="BJ63" s="1" t="e">
        <f t="shared" si="14"/>
        <v>#VALUE!</v>
      </c>
    </row>
    <row r="64" spans="26:62" hidden="1" x14ac:dyDescent="0.3">
      <c r="Z64" s="4" t="s">
        <v>9</v>
      </c>
    </row>
    <row r="65" spans="26:26" hidden="1" x14ac:dyDescent="0.3">
      <c r="Z65" s="4" t="s">
        <v>8</v>
      </c>
    </row>
    <row r="66" spans="26:26" hidden="1" x14ac:dyDescent="0.3">
      <c r="Z66" s="4" t="s">
        <v>7</v>
      </c>
    </row>
    <row r="67" spans="26:26" hidden="1" x14ac:dyDescent="0.3">
      <c r="Z67" s="4" t="s">
        <v>6</v>
      </c>
    </row>
    <row r="68" spans="26:26" hidden="1" x14ac:dyDescent="0.3">
      <c r="Z68" s="4" t="s">
        <v>5</v>
      </c>
    </row>
    <row r="69" spans="26:26" hidden="1" x14ac:dyDescent="0.3">
      <c r="Z69" s="4" t="s">
        <v>184</v>
      </c>
    </row>
    <row r="99" ht="4.5" hidden="1" customHeight="1" x14ac:dyDescent="0.3"/>
    <row r="100" ht="15.65" customHeight="1" x14ac:dyDescent="0.3"/>
    <row r="1048575" ht="1.5" hidden="1" customHeight="1" x14ac:dyDescent="0.3"/>
  </sheetData>
  <sheetProtection algorithmName="SHA-512" hashValue="bpIccVYmklhcyaMholeRwQVEpDWfOaIYTP9ma6jYChh2IZr48qXyHN84+mU6zbbIEvifcoDTk5bavytpLWmkYQ==" saltValue="71N8zWBTviDX5mzilrJd6A==" spinCount="100000" sheet="1" selectLockedCells="1"/>
  <mergeCells count="180">
    <mergeCell ref="Q2:S2"/>
    <mergeCell ref="L3:S3"/>
    <mergeCell ref="Q4:S4"/>
    <mergeCell ref="Q5:S5"/>
    <mergeCell ref="Q6:S6"/>
    <mergeCell ref="S29:S30"/>
    <mergeCell ref="T29:T30"/>
    <mergeCell ref="U29:U30"/>
    <mergeCell ref="O25:P26"/>
    <mergeCell ref="Q25:Q26"/>
    <mergeCell ref="R25:R26"/>
    <mergeCell ref="Q29:Q30"/>
    <mergeCell ref="R29:R30"/>
    <mergeCell ref="Q21:Q22"/>
    <mergeCell ref="S25:S26"/>
    <mergeCell ref="T25:T26"/>
    <mergeCell ref="U25:U26"/>
    <mergeCell ref="S23:S24"/>
    <mergeCell ref="T23:T24"/>
    <mergeCell ref="U23:U24"/>
    <mergeCell ref="L21:L22"/>
    <mergeCell ref="M21:M22"/>
    <mergeCell ref="S17:S18"/>
    <mergeCell ref="T17:T18"/>
    <mergeCell ref="F30:H30"/>
    <mergeCell ref="S27:S28"/>
    <mergeCell ref="T27:T28"/>
    <mergeCell ref="U27:U28"/>
    <mergeCell ref="O27:P27"/>
    <mergeCell ref="Q27:Q28"/>
    <mergeCell ref="R27:R28"/>
    <mergeCell ref="A27:A28"/>
    <mergeCell ref="D27:D30"/>
    <mergeCell ref="G27:H29"/>
    <mergeCell ref="I27:I28"/>
    <mergeCell ref="J27:J28"/>
    <mergeCell ref="K27:K28"/>
    <mergeCell ref="B27:B30"/>
    <mergeCell ref="C29:C30"/>
    <mergeCell ref="I29:I30"/>
    <mergeCell ref="J29:J30"/>
    <mergeCell ref="K29:K30"/>
    <mergeCell ref="L29:L30"/>
    <mergeCell ref="M29:M30"/>
    <mergeCell ref="N29:N30"/>
    <mergeCell ref="L27:L28"/>
    <mergeCell ref="M27:M28"/>
    <mergeCell ref="N27:N28"/>
    <mergeCell ref="A25:A26"/>
    <mergeCell ref="D25:D26"/>
    <mergeCell ref="E25:F25"/>
    <mergeCell ref="G25:H25"/>
    <mergeCell ref="I25:N26"/>
    <mergeCell ref="N23:N24"/>
    <mergeCell ref="Q23:Q24"/>
    <mergeCell ref="R23:R24"/>
    <mergeCell ref="B25:B26"/>
    <mergeCell ref="J23:J24"/>
    <mergeCell ref="K23:K24"/>
    <mergeCell ref="L23:L24"/>
    <mergeCell ref="M23:M24"/>
    <mergeCell ref="A21:A22"/>
    <mergeCell ref="D21:D24"/>
    <mergeCell ref="G21:H23"/>
    <mergeCell ref="I21:I22"/>
    <mergeCell ref="J21:J22"/>
    <mergeCell ref="A19:A20"/>
    <mergeCell ref="D19:D20"/>
    <mergeCell ref="E19:F19"/>
    <mergeCell ref="G19:H19"/>
    <mergeCell ref="I19:N20"/>
    <mergeCell ref="B19:B20"/>
    <mergeCell ref="B21:B24"/>
    <mergeCell ref="C23:C24"/>
    <mergeCell ref="I23:I24"/>
    <mergeCell ref="N21:N22"/>
    <mergeCell ref="F24:H24"/>
    <mergeCell ref="K21:K22"/>
    <mergeCell ref="U17:U18"/>
    <mergeCell ref="F18:H18"/>
    <mergeCell ref="S15:S16"/>
    <mergeCell ref="T15:T16"/>
    <mergeCell ref="U15:U16"/>
    <mergeCell ref="O15:P15"/>
    <mergeCell ref="Q15:Q16"/>
    <mergeCell ref="R15:R16"/>
    <mergeCell ref="O21:P21"/>
    <mergeCell ref="Q19:Q20"/>
    <mergeCell ref="R19:R20"/>
    <mergeCell ref="S19:S20"/>
    <mergeCell ref="T19:T20"/>
    <mergeCell ref="U19:U20"/>
    <mergeCell ref="O19:P20"/>
    <mergeCell ref="R21:R22"/>
    <mergeCell ref="S21:S22"/>
    <mergeCell ref="T21:T22"/>
    <mergeCell ref="U21:U22"/>
    <mergeCell ref="A15:A16"/>
    <mergeCell ref="D15:D18"/>
    <mergeCell ref="G15:H17"/>
    <mergeCell ref="I15:I16"/>
    <mergeCell ref="J15:J16"/>
    <mergeCell ref="K15:K16"/>
    <mergeCell ref="O13:P14"/>
    <mergeCell ref="Q13:Q14"/>
    <mergeCell ref="R13:R14"/>
    <mergeCell ref="B15:B18"/>
    <mergeCell ref="C17:C18"/>
    <mergeCell ref="I17:I18"/>
    <mergeCell ref="J17:J18"/>
    <mergeCell ref="K17:K18"/>
    <mergeCell ref="L17:L18"/>
    <mergeCell ref="M17:M18"/>
    <mergeCell ref="N17:N18"/>
    <mergeCell ref="L15:L16"/>
    <mergeCell ref="M15:M16"/>
    <mergeCell ref="N15:N16"/>
    <mergeCell ref="Q17:Q18"/>
    <mergeCell ref="R17:R18"/>
    <mergeCell ref="S13:S14"/>
    <mergeCell ref="T13:T14"/>
    <mergeCell ref="U13:U14"/>
    <mergeCell ref="F12:H12"/>
    <mergeCell ref="A13:A14"/>
    <mergeCell ref="D13:D14"/>
    <mergeCell ref="E13:F13"/>
    <mergeCell ref="G13:H13"/>
    <mergeCell ref="I13:N14"/>
    <mergeCell ref="N11:N12"/>
    <mergeCell ref="Q11:Q12"/>
    <mergeCell ref="R11:R12"/>
    <mergeCell ref="S11:S12"/>
    <mergeCell ref="T11:T12"/>
    <mergeCell ref="U11:U12"/>
    <mergeCell ref="B13:B14"/>
    <mergeCell ref="J11:J12"/>
    <mergeCell ref="K11:K12"/>
    <mergeCell ref="L11:L12"/>
    <mergeCell ref="M11:M12"/>
    <mergeCell ref="A7:A8"/>
    <mergeCell ref="D7:D8"/>
    <mergeCell ref="E7:F7"/>
    <mergeCell ref="G7:H7"/>
    <mergeCell ref="I7:N8"/>
    <mergeCell ref="B7:B8"/>
    <mergeCell ref="Z4:AA4"/>
    <mergeCell ref="T6:U6"/>
    <mergeCell ref="N9:N10"/>
    <mergeCell ref="O9:P9"/>
    <mergeCell ref="Q7:Q8"/>
    <mergeCell ref="R7:R8"/>
    <mergeCell ref="S7:S8"/>
    <mergeCell ref="T7:T8"/>
    <mergeCell ref="U7:U8"/>
    <mergeCell ref="O7:P8"/>
    <mergeCell ref="I5:P6"/>
    <mergeCell ref="Q1:U1"/>
    <mergeCell ref="A2:I2"/>
    <mergeCell ref="M2:O2"/>
    <mergeCell ref="A3:I3"/>
    <mergeCell ref="C11:C12"/>
    <mergeCell ref="I11:I12"/>
    <mergeCell ref="B9:B12"/>
    <mergeCell ref="R9:R10"/>
    <mergeCell ref="S9:S10"/>
    <mergeCell ref="T9:T10"/>
    <mergeCell ref="U9:U10"/>
    <mergeCell ref="Q9:Q10"/>
    <mergeCell ref="K9:K10"/>
    <mergeCell ref="L9:L10"/>
    <mergeCell ref="M9:M10"/>
    <mergeCell ref="A4:H4"/>
    <mergeCell ref="A5:H5"/>
    <mergeCell ref="A6:H6"/>
    <mergeCell ref="I4:P4"/>
    <mergeCell ref="A9:A10"/>
    <mergeCell ref="D9:D12"/>
    <mergeCell ref="G9:H11"/>
    <mergeCell ref="I9:I10"/>
    <mergeCell ref="J9:J10"/>
  </mergeCells>
  <phoneticPr fontId="3"/>
  <conditionalFormatting sqref="I9:I10">
    <cfRule type="expression" dxfId="159" priority="8">
      <formula>COUNTIF($AM6,"*NG*")</formula>
    </cfRule>
  </conditionalFormatting>
  <conditionalFormatting sqref="I11:I12">
    <cfRule type="expression" dxfId="158" priority="7">
      <formula>COUNTIF($AM6,"*NG*")</formula>
    </cfRule>
  </conditionalFormatting>
  <conditionalFormatting sqref="I15:I16">
    <cfRule type="expression" dxfId="157" priority="6">
      <formula>COUNTIF($AM9,"*NG*")</formula>
    </cfRule>
  </conditionalFormatting>
  <conditionalFormatting sqref="I17:I18">
    <cfRule type="expression" dxfId="156" priority="5">
      <formula>COUNTIF($AM9,"*NG*")</formula>
    </cfRule>
  </conditionalFormatting>
  <conditionalFormatting sqref="I21:I22">
    <cfRule type="expression" dxfId="155" priority="4">
      <formula>COUNTIF($AM12,"*NG*")</formula>
    </cfRule>
  </conditionalFormatting>
  <conditionalFormatting sqref="I23:I24">
    <cfRule type="expression" dxfId="154" priority="3">
      <formula>COUNTIF($AM12,"*NG*")</formula>
    </cfRule>
  </conditionalFormatting>
  <conditionalFormatting sqref="I27:I28">
    <cfRule type="expression" dxfId="153" priority="2">
      <formula>COUNTIF($AM15,"*NG*")</formula>
    </cfRule>
  </conditionalFormatting>
  <conditionalFormatting sqref="I29:I30">
    <cfRule type="expression" dxfId="152" priority="1">
      <formula>COUNTIF($AM15,"*NG*")</formula>
    </cfRule>
  </conditionalFormatting>
  <conditionalFormatting sqref="J9">
    <cfRule type="expression" dxfId="151" priority="16">
      <formula>COUNTIF($AP8,"*受診NG*")</formula>
    </cfRule>
  </conditionalFormatting>
  <conditionalFormatting sqref="J11:J12">
    <cfRule type="expression" dxfId="150" priority="15">
      <formula>COUNTIF($AP8,"*受診NG*")</formula>
    </cfRule>
  </conditionalFormatting>
  <conditionalFormatting sqref="J15:J16">
    <cfRule type="expression" dxfId="149" priority="14">
      <formula>COUNTIF($AP11,"*受診NG*")</formula>
    </cfRule>
  </conditionalFormatting>
  <conditionalFormatting sqref="J17:J18">
    <cfRule type="expression" dxfId="148" priority="13">
      <formula>COUNTIF($AP11,"*受診NG*")</formula>
    </cfRule>
  </conditionalFormatting>
  <conditionalFormatting sqref="J21:J22">
    <cfRule type="expression" dxfId="147" priority="12">
      <formula>COUNTIF($AP14,"*受診NG*")</formula>
    </cfRule>
  </conditionalFormatting>
  <conditionalFormatting sqref="J23:J24">
    <cfRule type="expression" dxfId="146" priority="11">
      <formula>COUNTIF($AP14,"*受診NG*")</formula>
    </cfRule>
  </conditionalFormatting>
  <conditionalFormatting sqref="J27:J28">
    <cfRule type="expression" dxfId="145" priority="10">
      <formula>COUNTIF($AP17,"*受診NG*")</formula>
    </cfRule>
  </conditionalFormatting>
  <conditionalFormatting sqref="J29:J30">
    <cfRule type="expression" dxfId="144" priority="9">
      <formula>COUNTIF($AP17,"*受診NG*")</formula>
    </cfRule>
  </conditionalFormatting>
  <conditionalFormatting sqref="K9">
    <cfRule type="expression" dxfId="143" priority="30">
      <formula>COUNTIF($AO7,"*受診NG*")</formula>
    </cfRule>
  </conditionalFormatting>
  <conditionalFormatting sqref="K11">
    <cfRule type="expression" dxfId="142" priority="29">
      <formula>COUNTIF($AO7,"*受診NG*")</formula>
    </cfRule>
  </conditionalFormatting>
  <conditionalFormatting sqref="K15">
    <cfRule type="expression" dxfId="141" priority="28">
      <formula>COUNTIF($AO10,"*受診NG*")</formula>
    </cfRule>
  </conditionalFormatting>
  <conditionalFormatting sqref="K17">
    <cfRule type="expression" dxfId="140" priority="27">
      <formula>COUNTIF($AO10,"*受診NG*")</formula>
    </cfRule>
  </conditionalFormatting>
  <conditionalFormatting sqref="K21">
    <cfRule type="expression" dxfId="139" priority="20">
      <formula>COUNTIF($AO13,"*受診NG*")</formula>
    </cfRule>
  </conditionalFormatting>
  <conditionalFormatting sqref="K23">
    <cfRule type="expression" dxfId="138" priority="19">
      <formula>COUNTIF($AO13,"*受診NG*")</formula>
    </cfRule>
  </conditionalFormatting>
  <conditionalFormatting sqref="K27">
    <cfRule type="expression" dxfId="137" priority="26">
      <formula>COUNTIF($AO16,"*受診NG*")</formula>
    </cfRule>
  </conditionalFormatting>
  <conditionalFormatting sqref="K29">
    <cfRule type="expression" dxfId="136" priority="25">
      <formula>COUNTIF($AO16,"*受診NG*")</formula>
    </cfRule>
  </conditionalFormatting>
  <conditionalFormatting sqref="L9">
    <cfRule type="expression" dxfId="135" priority="40">
      <formula>COUNTIF($AK7,"*受診NG*")</formula>
    </cfRule>
  </conditionalFormatting>
  <conditionalFormatting sqref="L11:L12">
    <cfRule type="expression" dxfId="134" priority="37">
      <formula>COUNTIF($AK7,"*受診NG*")</formula>
    </cfRule>
  </conditionalFormatting>
  <conditionalFormatting sqref="L15">
    <cfRule type="expression" dxfId="133" priority="36">
      <formula>COUNTIF($AK10,"*受診NG*")</formula>
    </cfRule>
  </conditionalFormatting>
  <conditionalFormatting sqref="L17:L18">
    <cfRule type="expression" dxfId="132" priority="23">
      <formula>COUNTIF($AK10,"*受診NG*")</formula>
    </cfRule>
  </conditionalFormatting>
  <conditionalFormatting sqref="L21">
    <cfRule type="expression" dxfId="131" priority="22">
      <formula>COUNTIF($AK13,"*受診NG*")</formula>
    </cfRule>
  </conditionalFormatting>
  <conditionalFormatting sqref="L23:L24">
    <cfRule type="expression" dxfId="130" priority="17">
      <formula>COUNTIF($AK13,"*受診NG*")</formula>
    </cfRule>
  </conditionalFormatting>
  <conditionalFormatting sqref="L27">
    <cfRule type="expression" dxfId="129" priority="34">
      <formula>COUNTIF($AK16,"*受診NG*")</formula>
    </cfRule>
  </conditionalFormatting>
  <conditionalFormatting sqref="L29:L30">
    <cfRule type="expression" dxfId="128" priority="31">
      <formula>COUNTIF($AK16,"*受診NG*")</formula>
    </cfRule>
  </conditionalFormatting>
  <conditionalFormatting sqref="M9">
    <cfRule type="expression" dxfId="127" priority="39">
      <formula>COUNTIF($AG7,"*受診NG*")</formula>
    </cfRule>
  </conditionalFormatting>
  <conditionalFormatting sqref="M11:M12">
    <cfRule type="expression" dxfId="126" priority="38">
      <formula>COUNTIF($AG7,"*受診NG*")</formula>
    </cfRule>
  </conditionalFormatting>
  <conditionalFormatting sqref="M15">
    <cfRule type="expression" dxfId="125" priority="35">
      <formula>COUNTIF($AG10,"*受診NG*")</formula>
    </cfRule>
  </conditionalFormatting>
  <conditionalFormatting sqref="M17:M18">
    <cfRule type="expression" dxfId="124" priority="24">
      <formula>COUNTIF($AG10,"*受診NG*")</formula>
    </cfRule>
  </conditionalFormatting>
  <conditionalFormatting sqref="M21">
    <cfRule type="expression" dxfId="123" priority="21">
      <formula>COUNTIF($AG13,"*受診NG*")</formula>
    </cfRule>
  </conditionalFormatting>
  <conditionalFormatting sqref="M23:M24">
    <cfRule type="expression" dxfId="122" priority="18">
      <formula>COUNTIF($AG13,"*受診NG*")</formula>
    </cfRule>
  </conditionalFormatting>
  <conditionalFormatting sqref="M27">
    <cfRule type="expression" dxfId="121" priority="33">
      <formula>COUNTIF($AG16,"*受診NG*")</formula>
    </cfRule>
  </conditionalFormatting>
  <conditionalFormatting sqref="M29:M30">
    <cfRule type="expression" dxfId="120" priority="32">
      <formula>COUNTIF($AG16,"*受診NG*")</formula>
    </cfRule>
  </conditionalFormatting>
  <dataValidations count="31">
    <dataValidation type="list" allowBlank="1" showInputMessage="1" showErrorMessage="1" sqref="A24 A12 A18 A30" xr:uid="{B0DD195D-0284-429C-9EFB-73BA59201B62}">
      <formula1>"◯"</formula1>
    </dataValidation>
    <dataValidation type="list" allowBlank="1" showInputMessage="1" showErrorMessage="1" error="○か空白で入力をお願いします。" sqref="I29:I30" xr:uid="{84B8D3B5-FA90-4729-9663-AA7CF606E7F6}">
      <formula1>IF(AND(AM15="OK"),AP4:AP5,)</formula1>
    </dataValidation>
    <dataValidation type="list" allowBlank="1" showInputMessage="1" showErrorMessage="1" error="○か空白で入力をお願いします。" sqref="I23:I24" xr:uid="{1899CF99-FDEB-4C68-B9B3-42DA6661BF4E}">
      <formula1>IF(AND(AM12="OK"),AP4:AP5,)</formula1>
    </dataValidation>
    <dataValidation type="list" allowBlank="1" showInputMessage="1" showErrorMessage="1" error="○か空白で入力をお願いします。" sqref="I17:I18" xr:uid="{33DBE884-F8A3-4FF7-939D-A86E234F3ED8}">
      <formula1>IF(AND(AM9="OK"),AP4:AP5,)</formula1>
    </dataValidation>
    <dataValidation type="list" allowBlank="1" showInputMessage="1" showErrorMessage="1" error="○か空白で入力をお願いします。" sqref="I11:I12" xr:uid="{8CE87E2B-1F80-45E9-96FA-726C62E7FF09}">
      <formula1>IF(AND(AM6="OK"),AP4:AP5,)</formula1>
    </dataValidation>
    <dataValidation type="list" allowBlank="1" showInputMessage="1" showErrorMessage="1" sqref="E9 E15 E21 E27" xr:uid="{C072472B-7D89-464E-A557-8144F89FEF70}">
      <formula1>"昭和,平成"</formula1>
    </dataValidation>
    <dataValidation type="list" allowBlank="1" showInputMessage="1" showErrorMessage="1" sqref="F9 F15 F21 F27" xr:uid="{4150B602-4133-41D9-B528-14CC8CF1378F}">
      <formula1>INDIRECT(E9)</formula1>
    </dataValidation>
    <dataValidation type="list" allowBlank="1" showInputMessage="1" showErrorMessage="1" sqref="R9 E11 R11 R15 E17 R17 R21 E23 R23 R27 E29 R29" xr:uid="{223405FD-49F2-432E-9973-C49BFD4BF4BE}">
      <formula1>月</formula1>
    </dataValidation>
    <dataValidation type="list" allowBlank="1" showInputMessage="1" showErrorMessage="1" sqref="S9 F11 S11 S15 F17 S17 S21 F23 S23 S27 F29 S29" xr:uid="{10CA09B1-F056-43B5-9B4C-08F3F492090E}">
      <formula1>日</formula1>
    </dataValidation>
    <dataValidation type="list" allowBlank="1" showInputMessage="1" showErrorMessage="1" sqref="D9 D15 D21 D27" xr:uid="{D668FA57-FF5D-44C4-800A-3C052E79E306}">
      <formula1>"男,女"</formula1>
    </dataValidation>
    <dataValidation type="list" allowBlank="1" showInputMessage="1" showErrorMessage="1" prompt="グレーアウトしている場合は入力しないでください。" sqref="M29:M30" xr:uid="{9E1BE70F-860B-4FD3-81AB-F2B40A48360F}">
      <formula1>IF(AND(AG16="受診OK"),AJ14:AJ15,)</formula1>
    </dataValidation>
    <dataValidation type="list" allowBlank="1" showInputMessage="1" showErrorMessage="1" sqref="V9" xr:uid="{660339D2-D0B6-445D-A0DF-A83CAECD87E7}">
      <formula1>IF(AND(W2&lt;&gt;"",X2&lt;&gt;""),V2:V3,V5)</formula1>
    </dataValidation>
    <dataValidation type="list" allowBlank="1" showInputMessage="1" showErrorMessage="1" sqref="L11:L12" xr:uid="{A5D1C175-F431-4210-A8AD-6B2AB235D7EF}">
      <formula1>IF(AND(AK7="受診OK"),AJ5:AJ6,)</formula1>
    </dataValidation>
    <dataValidation type="list" allowBlank="1" showInputMessage="1" showErrorMessage="1" sqref="M17:M18" xr:uid="{F5CB1508-DE5D-4E6B-AE22-A86D160A84EB}">
      <formula1>IF(AND(AG10="受診OK"),AJ8:AJ9,)</formula1>
    </dataValidation>
    <dataValidation type="list" allowBlank="1" showInputMessage="1" showErrorMessage="1" prompt="グレーアウトしている場合は入力しないでください。" sqref="L29:L30" xr:uid="{08FA7589-766E-4E31-9B6E-D12EB6D6E046}">
      <formula1>IF(AND(AK16="受診OK"),AJ14:AJ15,)</formula1>
    </dataValidation>
    <dataValidation type="list" allowBlank="1" showInputMessage="1" showErrorMessage="1" error="○か空白で入力をお願いします。" sqref="N17:N18 N11:N12 N23:N24 N29:N30" xr:uid="{8E636B7C-DB9B-475F-A10C-3DEDDB44FD3A}">
      <formula1>"　,○"</formula1>
    </dataValidation>
    <dataValidation type="list" allowBlank="1" showInputMessage="1" showErrorMessage="1" error="○か空白で入力をお願いします。" sqref="K29" xr:uid="{E2F9124B-2051-4ACF-BB6D-CE06394552C3}">
      <formula1>IF(AND(AO16="受診OK"),AP4:AP5,)</formula1>
    </dataValidation>
    <dataValidation type="list" allowBlank="1" showInputMessage="1" showErrorMessage="1" error="○か空白で入力をお願いします。" sqref="K11" xr:uid="{10F678C1-1121-4E91-A39F-A60FEC507CF0}">
      <formula1>IF(AND(AO7="受診OK"),AP4:AP5,)</formula1>
    </dataValidation>
    <dataValidation type="list" allowBlank="1" showInputMessage="1" showErrorMessage="1" error="○か空白で入力をお願いします。" sqref="K17" xr:uid="{127B3881-4D9B-4E1F-860D-47EABD7D78A6}">
      <formula1>IF(AND(AO10="受診OK"),AP4:AP5,)</formula1>
    </dataValidation>
    <dataValidation type="list" allowBlank="1" showInputMessage="1" showErrorMessage="1" sqref="L17:L18" xr:uid="{9C27342A-517D-49C2-8219-3B9DE9A8E3FA}">
      <formula1>IF(AND(AK10="受診OK"),AJ8:AJ9,)</formula1>
    </dataValidation>
    <dataValidation type="list" allowBlank="1" showInputMessage="1" showErrorMessage="1" sqref="M11:M12" xr:uid="{B879F5A5-9A0F-4F20-BDA9-9D90CF33E532}">
      <formula1>IF(AND(AG7="受診OK"),AJ5:AJ6,)</formula1>
    </dataValidation>
    <dataValidation type="list" allowBlank="1" showInputMessage="1" showErrorMessage="1" error="○か空白で入力をお願いします。" sqref="K23" xr:uid="{BFC3A249-AC55-453B-B2E1-BE57A04F9534}">
      <formula1>IF(AND(AO13="受診OK"),AP4:AP5,)</formula1>
    </dataValidation>
    <dataValidation type="list" allowBlank="1" showInputMessage="1" showErrorMessage="1" sqref="L23:L24" xr:uid="{EC3BAC12-0216-4686-8E1B-BF4BABCA01AE}">
      <formula1>IF(AND(AK13="受診OK"),AJ11:AJ12,)</formula1>
    </dataValidation>
    <dataValidation type="list" allowBlank="1" showInputMessage="1" showErrorMessage="1" sqref="M23:M24" xr:uid="{3EE58E7D-17E1-433C-89C9-19E3BE2C45EA}">
      <formula1>IF(AND(AG13="受診OK"),AJ11:AJ12,)</formula1>
    </dataValidation>
    <dataValidation type="list" allowBlank="1" showInputMessage="1" showErrorMessage="1" prompt="バリウム、胃カメラの中からいづれか1つを選択してください。" sqref="P28 P10 P16 P22" xr:uid="{164A519D-9EEA-4168-8326-03CFFFDA8290}">
      <formula1>IF(OR($P9="○",$P11="○"),,$AP$4:$AP$5)</formula1>
    </dataValidation>
    <dataValidation type="list" allowBlank="1" showInputMessage="1" showErrorMessage="1" prompt="バリウム、胃カメラの中からいづれか1つを選択してください。" sqref="P29 P11 P17 P23" xr:uid="{59574AF2-EAFB-4F5B-973E-0F514CFF40C1}">
      <formula1>IF(OR($P9="○",$P10="○"),,$AP$4:$AP$5)</formula1>
    </dataValidation>
    <dataValidation type="list" allowBlank="1" showInputMessage="1" showErrorMessage="1" prompt="胃カメラを選択した場合のみ鎮静剤の有・無を選択してください。" sqref="P12 P18 P24 P30" xr:uid="{ED9938A3-A81D-4FC1-B580-1235603A52FF}">
      <formula1>IF(AND($P11="○"),$AO$5:$AO$6,$AO$4)</formula1>
    </dataValidation>
    <dataValidation type="list" allowBlank="1" showInputMessage="1" showErrorMessage="1" error="○か空白で入力をお願いします。" sqref="J29:J30" xr:uid="{307520A8-E08A-4C7D-8E77-2EA4853B9E0B}">
      <formula1>IF(AND(AO17="受診OK",D27="女"),AP4:AP5,)</formula1>
    </dataValidation>
    <dataValidation type="list" allowBlank="1" showInputMessage="1" showErrorMessage="1" error="○か空白で入力をお願いします。" sqref="J23:J24" xr:uid="{D6A2CE52-7AE2-418B-AA39-169372981FE8}">
      <formula1>IF(AND(AO14="受診OK",D21="女"),AP4:AP5,)</formula1>
    </dataValidation>
    <dataValidation type="list" allowBlank="1" showInputMessage="1" showErrorMessage="1" error="○か空白で入力をお願いします。" sqref="J17:J18" xr:uid="{B211FDA1-5677-4874-8974-9E1A19AB2598}">
      <formula1>IF(AND(AO11="受診OK",D15="女"),AP4:AP5,)</formula1>
    </dataValidation>
    <dataValidation type="list" allowBlank="1" showInputMessage="1" showErrorMessage="1" error="○か空白で入力をお願いします。" sqref="J11:J12" xr:uid="{FEF193C5-AB9E-41B6-BD41-227E22902530}">
      <formula1>IF(AND(AO8="受診OK",D9="女"),AP4:AP5,)</formula1>
    </dataValidation>
  </dataValidations>
  <printOptions horizontalCentered="1" verticalCentered="1"/>
  <pageMargins left="0" right="0" top="0" bottom="0" header="0" footer="0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9A9D8-A694-4A2E-B222-1568B2D02F30}">
  <sheetPr>
    <tabColor rgb="FFFFFF00"/>
    <pageSetUpPr fitToPage="1"/>
  </sheetPr>
  <dimension ref="A1:XFC1048575"/>
  <sheetViews>
    <sheetView showGridLines="0" view="pageBreakPreview" zoomScale="90" zoomScaleNormal="100" zoomScaleSheetLayoutView="90" workbookViewId="0">
      <selection activeCell="B9" sqref="B9:B12"/>
    </sheetView>
  </sheetViews>
  <sheetFormatPr defaultColWidth="0.796875" defaultRowHeight="16.5" zeroHeight="1" x14ac:dyDescent="0.3"/>
  <cols>
    <col min="1" max="1" width="10.3984375" style="4" customWidth="1"/>
    <col min="2" max="2" width="14.69921875" style="4" customWidth="1"/>
    <col min="3" max="3" width="23" style="4" customWidth="1"/>
    <col min="4" max="4" width="5.09765625" style="4" customWidth="1"/>
    <col min="5" max="6" width="8.09765625" style="4" customWidth="1"/>
    <col min="7" max="7" width="2.3984375" style="4" customWidth="1"/>
    <col min="8" max="8" width="30.3984375" style="4" customWidth="1"/>
    <col min="9" max="10" width="9.3984375" style="4" customWidth="1"/>
    <col min="11" max="11" width="10.3984375" style="4" customWidth="1"/>
    <col min="12" max="13" width="9.3984375" style="4" customWidth="1"/>
    <col min="14" max="14" width="10.3984375" style="4" customWidth="1"/>
    <col min="15" max="15" width="14.3984375" style="4" customWidth="1"/>
    <col min="16" max="16" width="10.3984375" style="4" customWidth="1"/>
    <col min="17" max="19" width="8.69921875" style="4" customWidth="1"/>
    <col min="20" max="20" width="10.3984375" style="4" hidden="1" customWidth="1"/>
    <col min="21" max="21" width="20.3984375" style="4" hidden="1" customWidth="1"/>
    <col min="22" max="22" width="1.3984375" style="4" customWidth="1"/>
    <col min="23" max="23" width="5.3984375" style="4" customWidth="1"/>
    <col min="24" max="24" width="10.796875" style="4" hidden="1" customWidth="1"/>
    <col min="25" max="25" width="9.3984375" style="4" hidden="1" customWidth="1"/>
    <col min="26" max="27" width="5.09765625" style="4" hidden="1" customWidth="1"/>
    <col min="28" max="28" width="7" style="4" hidden="1" customWidth="1"/>
    <col min="29" max="29" width="5.09765625" style="4" hidden="1" customWidth="1"/>
    <col min="30" max="30" width="10.796875" style="4" hidden="1" customWidth="1"/>
    <col min="31" max="31" width="3" style="4" hidden="1" customWidth="1"/>
    <col min="32" max="32" width="10.796875" style="4" hidden="1" customWidth="1"/>
    <col min="33" max="33" width="15" style="4" hidden="1" customWidth="1"/>
    <col min="34" max="34" width="14.3984375" style="4" hidden="1" customWidth="1"/>
    <col min="35" max="35" width="17.3984375" style="4" hidden="1" customWidth="1"/>
    <col min="36" max="38" width="10.3984375" style="4" hidden="1" customWidth="1"/>
    <col min="39" max="39" width="10.796875" style="4" hidden="1" customWidth="1"/>
    <col min="40" max="40" width="22.796875" style="4" hidden="1" customWidth="1"/>
    <col min="41" max="41" width="23.09765625" style="4" hidden="1" customWidth="1"/>
    <col min="42" max="42" width="15.3984375" style="4" hidden="1" customWidth="1"/>
    <col min="43" max="43" width="10.3984375" style="4" hidden="1" customWidth="1"/>
    <col min="44" max="44" width="18.09765625" style="4" hidden="1" customWidth="1"/>
    <col min="45" max="46" width="11" style="4" hidden="1" customWidth="1"/>
    <col min="47" max="47" width="3.09765625" style="4" hidden="1" customWidth="1"/>
    <col min="48" max="48" width="1.3984375" style="4" hidden="1" customWidth="1"/>
    <col min="49" max="50" width="13.3984375" style="4" hidden="1" customWidth="1"/>
    <col min="51" max="51" width="8.3984375" style="4" hidden="1" customWidth="1"/>
    <col min="52" max="52" width="11" style="4" hidden="1" customWidth="1"/>
    <col min="53" max="54" width="9.3984375" style="4" hidden="1" customWidth="1"/>
    <col min="55" max="55" width="8.796875" style="4" hidden="1" customWidth="1"/>
    <col min="56" max="57" width="11.3984375" style="4" hidden="1" customWidth="1"/>
    <col min="58" max="59" width="8.796875" style="4" hidden="1" customWidth="1"/>
    <col min="60" max="79" width="2.3984375" style="4" hidden="1" customWidth="1"/>
    <col min="80" max="80" width="5.09765625" style="4" customWidth="1"/>
    <col min="81" max="16383" width="0" style="4" hidden="1" customWidth="1"/>
    <col min="16384" max="16384" width="2.3984375" style="4" hidden="1" customWidth="1"/>
  </cols>
  <sheetData>
    <row r="1" spans="1:49" ht="17.25" customHeight="1" x14ac:dyDescent="0.3">
      <c r="Q1" s="203" t="str">
        <f>IF(生活習慣病予防健診申込書①!O1="","",生活習慣病予防健診申込書①!O1)</f>
        <v/>
      </c>
      <c r="R1" s="203"/>
      <c r="S1" s="203"/>
      <c r="T1" s="203"/>
      <c r="U1" s="203"/>
      <c r="Y1" s="4" t="s">
        <v>237</v>
      </c>
      <c r="Z1" s="58">
        <f ca="1">TODAY()</f>
        <v>45719</v>
      </c>
      <c r="AW1" s="4" t="s">
        <v>262</v>
      </c>
    </row>
    <row r="2" spans="1:49" s="1" customFormat="1" ht="30" customHeight="1" x14ac:dyDescent="0.8">
      <c r="A2" s="204" t="s">
        <v>277</v>
      </c>
      <c r="B2" s="204"/>
      <c r="C2" s="204"/>
      <c r="D2" s="204"/>
      <c r="E2" s="204"/>
      <c r="F2" s="204"/>
      <c r="G2" s="204"/>
      <c r="H2" s="204"/>
      <c r="I2" s="204"/>
      <c r="J2" s="45"/>
      <c r="M2" s="205"/>
      <c r="N2" s="205"/>
      <c r="O2" s="205"/>
      <c r="P2" s="37"/>
      <c r="Q2" s="228" t="s">
        <v>223</v>
      </c>
      <c r="R2" s="228"/>
      <c r="S2" s="228"/>
      <c r="T2" s="6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 t="s">
        <v>206</v>
      </c>
      <c r="AO2" s="4"/>
      <c r="AP2" s="4"/>
      <c r="AQ2" s="4"/>
      <c r="AR2" s="4"/>
      <c r="AS2" s="4"/>
      <c r="AT2" s="4"/>
    </row>
    <row r="3" spans="1:49" s="1" customFormat="1" ht="30" customHeight="1" x14ac:dyDescent="0.8">
      <c r="A3" s="204" t="s">
        <v>208</v>
      </c>
      <c r="B3" s="204"/>
      <c r="C3" s="204"/>
      <c r="D3" s="204"/>
      <c r="E3" s="204"/>
      <c r="F3" s="204"/>
      <c r="G3" s="204"/>
      <c r="H3" s="204"/>
      <c r="I3" s="204"/>
      <c r="L3" s="214" t="s">
        <v>180</v>
      </c>
      <c r="M3" s="214"/>
      <c r="N3" s="214"/>
      <c r="O3" s="214"/>
      <c r="P3" s="214"/>
      <c r="Q3" s="214"/>
      <c r="R3" s="214"/>
      <c r="S3" s="214"/>
      <c r="T3" s="64"/>
      <c r="U3" s="6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32" t="s">
        <v>213</v>
      </c>
      <c r="AO3" s="32"/>
      <c r="AP3" s="32"/>
      <c r="AQ3" s="4"/>
      <c r="AR3" s="4" t="s">
        <v>214</v>
      </c>
      <c r="AS3" s="4">
        <f>P9</f>
        <v>0</v>
      </c>
      <c r="AT3" s="4">
        <f>P15</f>
        <v>0</v>
      </c>
      <c r="AU3" s="1">
        <f>P21</f>
        <v>0</v>
      </c>
      <c r="AV3" s="1">
        <f>P27</f>
        <v>0</v>
      </c>
    </row>
    <row r="4" spans="1:49" s="1" customFormat="1" ht="28.5" customHeight="1" x14ac:dyDescent="0.3">
      <c r="A4" s="208" t="s">
        <v>220</v>
      </c>
      <c r="B4" s="208"/>
      <c r="C4" s="208"/>
      <c r="D4" s="208"/>
      <c r="E4" s="208"/>
      <c r="F4" s="208"/>
      <c r="G4" s="208"/>
      <c r="H4" s="208"/>
      <c r="I4" s="213" t="s">
        <v>265</v>
      </c>
      <c r="J4" s="213"/>
      <c r="K4" s="213"/>
      <c r="L4" s="213"/>
      <c r="M4" s="213"/>
      <c r="N4" s="213"/>
      <c r="O4" s="213"/>
      <c r="P4" s="213"/>
      <c r="Q4" s="229" t="s">
        <v>183</v>
      </c>
      <c r="R4" s="229"/>
      <c r="S4" s="229"/>
      <c r="U4" s="65"/>
      <c r="V4" s="5"/>
      <c r="W4" s="4"/>
      <c r="X4" s="4"/>
      <c r="Y4" s="4"/>
      <c r="Z4" s="117" t="s">
        <v>174</v>
      </c>
      <c r="AA4" s="117"/>
      <c r="AB4" s="4" t="s">
        <v>114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32" t="s">
        <v>212</v>
      </c>
      <c r="AO4" s="32" t="s">
        <v>212</v>
      </c>
      <c r="AP4" s="32"/>
      <c r="AQ4" s="4"/>
      <c r="AR4" s="4" t="s">
        <v>130</v>
      </c>
      <c r="AS4" s="4">
        <f>P10</f>
        <v>0</v>
      </c>
      <c r="AT4" s="4">
        <f>P16</f>
        <v>0</v>
      </c>
      <c r="AU4" s="1">
        <f>P22</f>
        <v>0</v>
      </c>
      <c r="AV4" s="1">
        <f>P28</f>
        <v>0</v>
      </c>
    </row>
    <row r="5" spans="1:49" s="1" customFormat="1" ht="30.75" customHeight="1" x14ac:dyDescent="0.3">
      <c r="A5" s="206" t="s">
        <v>0</v>
      </c>
      <c r="B5" s="206"/>
      <c r="C5" s="206"/>
      <c r="D5" s="206"/>
      <c r="E5" s="206"/>
      <c r="F5" s="206"/>
      <c r="G5" s="206"/>
      <c r="H5" s="206"/>
      <c r="I5" s="209" t="s">
        <v>266</v>
      </c>
      <c r="J5" s="209"/>
      <c r="K5" s="209"/>
      <c r="L5" s="209"/>
      <c r="M5" s="209"/>
      <c r="N5" s="209"/>
      <c r="O5" s="209"/>
      <c r="P5" s="209"/>
      <c r="Q5" s="230" t="s">
        <v>207</v>
      </c>
      <c r="R5" s="231"/>
      <c r="S5" s="232"/>
      <c r="T5" s="27" t="s">
        <v>207</v>
      </c>
      <c r="U5" s="10"/>
      <c r="V5" s="4"/>
      <c r="W5" s="4"/>
      <c r="X5" s="4"/>
      <c r="Y5" s="4"/>
      <c r="Z5" s="4" t="s">
        <v>3</v>
      </c>
      <c r="AA5" s="4" t="s">
        <v>4</v>
      </c>
      <c r="AB5" s="4" t="s">
        <v>81</v>
      </c>
      <c r="AC5" s="4" t="s">
        <v>68</v>
      </c>
      <c r="AD5" s="4"/>
      <c r="AE5" s="4"/>
      <c r="AF5" s="4"/>
      <c r="AG5" s="4"/>
      <c r="AH5" s="4"/>
      <c r="AI5" s="4"/>
      <c r="AJ5" s="4"/>
      <c r="AK5" s="4"/>
      <c r="AL5" s="4" t="s">
        <v>236</v>
      </c>
      <c r="AM5" s="4" t="s">
        <v>238</v>
      </c>
      <c r="AN5" s="32" t="s">
        <v>209</v>
      </c>
      <c r="AO5" s="32" t="s">
        <v>209</v>
      </c>
      <c r="AP5" s="32" t="s">
        <v>185</v>
      </c>
      <c r="AQ5" s="4"/>
      <c r="AR5" s="4" t="s">
        <v>131</v>
      </c>
      <c r="AS5" s="4">
        <f>P11</f>
        <v>0</v>
      </c>
      <c r="AT5" s="4">
        <f>P17</f>
        <v>0</v>
      </c>
      <c r="AU5" s="1">
        <f>P23</f>
        <v>0</v>
      </c>
      <c r="AV5" s="1">
        <f>P29</f>
        <v>0</v>
      </c>
    </row>
    <row r="6" spans="1:49" s="1" customFormat="1" ht="51" customHeight="1" thickBot="1" x14ac:dyDescent="0.55000000000000004">
      <c r="A6" s="207" t="s">
        <v>279</v>
      </c>
      <c r="B6" s="207"/>
      <c r="C6" s="207"/>
      <c r="D6" s="207"/>
      <c r="E6" s="207"/>
      <c r="F6" s="207"/>
      <c r="G6" s="207"/>
      <c r="H6" s="207"/>
      <c r="I6" s="210"/>
      <c r="J6" s="210"/>
      <c r="K6" s="210"/>
      <c r="L6" s="210"/>
      <c r="M6" s="210"/>
      <c r="N6" s="210"/>
      <c r="O6" s="210"/>
      <c r="P6" s="210"/>
      <c r="Q6" s="233"/>
      <c r="R6" s="234"/>
      <c r="S6" s="235"/>
      <c r="T6" s="227"/>
      <c r="U6" s="218"/>
      <c r="V6" s="4"/>
      <c r="W6" s="4"/>
      <c r="X6" s="4"/>
      <c r="Y6" s="4"/>
      <c r="Z6" s="4" t="s">
        <v>67</v>
      </c>
      <c r="AA6" s="4" t="s">
        <v>184</v>
      </c>
      <c r="AB6" s="4" t="s">
        <v>72</v>
      </c>
      <c r="AC6" s="4" t="s">
        <v>82</v>
      </c>
      <c r="AD6" s="4"/>
      <c r="AE6" s="4" t="s">
        <v>115</v>
      </c>
      <c r="AF6" s="4" t="s">
        <v>173</v>
      </c>
      <c r="AG6" s="4" t="str">
        <f>E9&amp;F9&amp;E11&amp;F11</f>
        <v/>
      </c>
      <c r="AH6" s="6" t="s">
        <v>176</v>
      </c>
      <c r="AI6" s="7" t="e">
        <f>DATEVALUE(AG6)</f>
        <v>#VALUE!</v>
      </c>
      <c r="AJ6" s="4" t="s">
        <v>185</v>
      </c>
      <c r="AK6" s="4"/>
      <c r="AL6" s="4" t="e">
        <f ca="1">DATEDIF(AI6,$Z$1,"Y")</f>
        <v>#VALUE!</v>
      </c>
      <c r="AM6" s="4" t="str">
        <f>IF(COUNTIF(BF23:BF63,"〇"),"OK","NG")</f>
        <v>NG</v>
      </c>
      <c r="AN6" s="32" t="s">
        <v>210</v>
      </c>
      <c r="AO6" s="32" t="s">
        <v>210</v>
      </c>
      <c r="AP6" s="32"/>
      <c r="AQ6" s="4"/>
      <c r="AR6" s="4"/>
      <c r="AS6" s="4"/>
      <c r="AT6" s="4"/>
    </row>
    <row r="7" spans="1:49" s="1" customFormat="1" ht="30" customHeight="1" x14ac:dyDescent="0.3">
      <c r="A7" s="178" t="s">
        <v>122</v>
      </c>
      <c r="B7" s="180" t="s">
        <v>278</v>
      </c>
      <c r="C7" s="40" t="s">
        <v>217</v>
      </c>
      <c r="D7" s="180" t="s">
        <v>123</v>
      </c>
      <c r="E7" s="182" t="s">
        <v>124</v>
      </c>
      <c r="F7" s="183"/>
      <c r="G7" s="182" t="s">
        <v>125</v>
      </c>
      <c r="H7" s="183"/>
      <c r="I7" s="168" t="s">
        <v>179</v>
      </c>
      <c r="J7" s="169"/>
      <c r="K7" s="169"/>
      <c r="L7" s="169"/>
      <c r="M7" s="169"/>
      <c r="N7" s="170"/>
      <c r="O7" s="125" t="s">
        <v>263</v>
      </c>
      <c r="P7" s="126"/>
      <c r="Q7" s="135" t="s">
        <v>114</v>
      </c>
      <c r="R7" s="137" t="s">
        <v>117</v>
      </c>
      <c r="S7" s="139" t="s">
        <v>118</v>
      </c>
      <c r="T7" s="122" t="s">
        <v>126</v>
      </c>
      <c r="U7" s="124"/>
      <c r="V7" s="4"/>
      <c r="W7" s="4"/>
      <c r="X7" s="4"/>
      <c r="Y7" s="4"/>
      <c r="Z7" s="4" t="s">
        <v>66</v>
      </c>
      <c r="AA7" s="4" t="s">
        <v>5</v>
      </c>
      <c r="AB7" s="4" t="s">
        <v>73</v>
      </c>
      <c r="AC7" s="4" t="s">
        <v>83</v>
      </c>
      <c r="AD7" s="4"/>
      <c r="AE7" s="4"/>
      <c r="AF7" s="4" t="s">
        <v>132</v>
      </c>
      <c r="AG7" s="4" t="str">
        <f>IF(AND(AG8="年齢OK",D9="女"),"受診OK","受診NG")</f>
        <v>受診NG</v>
      </c>
      <c r="AH7" s="6"/>
      <c r="AI7" s="7"/>
      <c r="AJ7" s="4" t="s">
        <v>175</v>
      </c>
      <c r="AK7" s="4" t="str">
        <f>IF(AND(AK8="年齢OK",D9="女"),"受診OK","受診NG")</f>
        <v>受診NG</v>
      </c>
      <c r="AL7" s="4"/>
      <c r="AM7" s="4"/>
      <c r="AN7" s="4" t="s">
        <v>206</v>
      </c>
      <c r="AO7" s="4" t="str">
        <f>IF(COUNTIF(AY23:AY29,"〇"),"受診OK","受診NG")</f>
        <v>受診NG</v>
      </c>
      <c r="AP7" s="4"/>
      <c r="AQ7" s="4"/>
      <c r="AR7" s="4"/>
      <c r="AS7" s="4"/>
      <c r="AT7" s="4"/>
    </row>
    <row r="8" spans="1:49" s="1" customFormat="1" ht="15.5" customHeight="1" thickBot="1" x14ac:dyDescent="0.35">
      <c r="A8" s="179"/>
      <c r="B8" s="181"/>
      <c r="C8" s="41" t="s">
        <v>218</v>
      </c>
      <c r="D8" s="181"/>
      <c r="E8" s="38" t="s">
        <v>119</v>
      </c>
      <c r="F8" s="38" t="s">
        <v>120</v>
      </c>
      <c r="G8" s="26" t="s">
        <v>2</v>
      </c>
      <c r="H8" s="36"/>
      <c r="I8" s="171"/>
      <c r="J8" s="172"/>
      <c r="K8" s="172"/>
      <c r="L8" s="172"/>
      <c r="M8" s="172"/>
      <c r="N8" s="173"/>
      <c r="O8" s="127"/>
      <c r="P8" s="128"/>
      <c r="Q8" s="136"/>
      <c r="R8" s="138"/>
      <c r="S8" s="140"/>
      <c r="T8" s="123"/>
      <c r="U8" s="119"/>
      <c r="V8" s="4"/>
      <c r="W8" s="4"/>
      <c r="X8" s="4"/>
      <c r="Y8" s="4"/>
      <c r="Z8" s="4" t="s">
        <v>65</v>
      </c>
      <c r="AA8" s="4" t="s">
        <v>6</v>
      </c>
      <c r="AB8" s="4" t="s">
        <v>74</v>
      </c>
      <c r="AC8" s="4" t="s">
        <v>84</v>
      </c>
      <c r="AD8" s="4"/>
      <c r="AE8" s="4"/>
      <c r="AF8" s="4"/>
      <c r="AG8" s="4" t="str">
        <f>IF(COUNTIF(AI31:AI50,"〇"),"年齢OK","受診NG")</f>
        <v>受診NG</v>
      </c>
      <c r="AH8" s="4"/>
      <c r="AI8" s="4"/>
      <c r="AJ8" s="4"/>
      <c r="AK8" s="4" t="str">
        <f>IF(COUNTIF(AQ23:AQ52,"〇"),"年齢OK","受診NG")</f>
        <v>受診NG</v>
      </c>
      <c r="AL8" s="4"/>
      <c r="AM8" s="4"/>
      <c r="AN8" s="4" t="s">
        <v>224</v>
      </c>
      <c r="AO8" s="4" t="str">
        <f>IF(COUNTIF(AI23:AI32,"〇"),"受診OK","受診NG")</f>
        <v>受診NG</v>
      </c>
      <c r="AP8" s="4" t="str">
        <f>IF(AND(AO8="受診OK",D9="女"),"受診OK","受診NG")</f>
        <v>受診NG</v>
      </c>
      <c r="AQ8" s="4"/>
      <c r="AR8" s="4"/>
      <c r="AS8" s="4"/>
      <c r="AT8" s="4"/>
    </row>
    <row r="9" spans="1:49" s="1" customFormat="1" ht="18.75" customHeight="1" x14ac:dyDescent="0.3">
      <c r="A9" s="193"/>
      <c r="B9" s="195"/>
      <c r="C9" s="39"/>
      <c r="D9" s="222"/>
      <c r="E9" s="52"/>
      <c r="F9" s="53"/>
      <c r="G9" s="129"/>
      <c r="H9" s="130"/>
      <c r="I9" s="198" t="s">
        <v>113</v>
      </c>
      <c r="J9" s="225" t="s">
        <v>219</v>
      </c>
      <c r="K9" s="189" t="s">
        <v>211</v>
      </c>
      <c r="L9" s="156" t="s">
        <v>127</v>
      </c>
      <c r="M9" s="147" t="s">
        <v>132</v>
      </c>
      <c r="N9" s="153" t="s">
        <v>128</v>
      </c>
      <c r="O9" s="149" t="s">
        <v>264</v>
      </c>
      <c r="P9" s="150"/>
      <c r="Q9" s="147" t="s">
        <v>115</v>
      </c>
      <c r="R9" s="162"/>
      <c r="S9" s="164"/>
      <c r="T9" s="141" t="s">
        <v>129</v>
      </c>
      <c r="U9" s="118"/>
      <c r="V9" s="4"/>
      <c r="W9" s="4"/>
      <c r="X9" s="4"/>
      <c r="Y9" s="4"/>
      <c r="Z9" s="4" t="s">
        <v>64</v>
      </c>
      <c r="AA9" s="4" t="s">
        <v>7</v>
      </c>
      <c r="AB9" s="4" t="s">
        <v>75</v>
      </c>
      <c r="AC9" s="4" t="s">
        <v>85</v>
      </c>
      <c r="AD9" s="4"/>
      <c r="AE9" s="4" t="s">
        <v>116</v>
      </c>
      <c r="AF9" s="4" t="s">
        <v>173</v>
      </c>
      <c r="AG9" s="4" t="str">
        <f>E15&amp;F15&amp;E17&amp;F17</f>
        <v/>
      </c>
      <c r="AH9" s="6" t="s">
        <v>176</v>
      </c>
      <c r="AI9" s="7" t="e">
        <f>DATEVALUE(AG9)</f>
        <v>#VALUE!</v>
      </c>
      <c r="AJ9" s="4" t="s">
        <v>185</v>
      </c>
      <c r="AK9" s="4"/>
      <c r="AL9" s="4" t="e">
        <f ca="1">DATEDIF(AI9,$Z$1,"Y")</f>
        <v>#VALUE!</v>
      </c>
      <c r="AM9" s="4" t="str">
        <f>IF(COUNTIF(BG23:BG63,"〇"),"OK","NG")</f>
        <v>NG</v>
      </c>
      <c r="AN9" s="4"/>
      <c r="AO9" s="4"/>
      <c r="AP9" s="4"/>
      <c r="AQ9" s="4"/>
      <c r="AR9" s="4"/>
      <c r="AS9" s="4"/>
      <c r="AT9" s="4"/>
    </row>
    <row r="10" spans="1:49" s="1" customFormat="1" ht="18.75" customHeight="1" thickBot="1" x14ac:dyDescent="0.35">
      <c r="A10" s="194"/>
      <c r="B10" s="196"/>
      <c r="C10" s="42"/>
      <c r="D10" s="223"/>
      <c r="E10" s="38" t="s">
        <v>121</v>
      </c>
      <c r="F10" s="38" t="s">
        <v>118</v>
      </c>
      <c r="G10" s="131"/>
      <c r="H10" s="132"/>
      <c r="I10" s="199"/>
      <c r="J10" s="226"/>
      <c r="K10" s="190"/>
      <c r="L10" s="157"/>
      <c r="M10" s="155"/>
      <c r="N10" s="154"/>
      <c r="O10" s="29" t="s">
        <v>130</v>
      </c>
      <c r="P10" s="33"/>
      <c r="Q10" s="148"/>
      <c r="R10" s="175"/>
      <c r="S10" s="174"/>
      <c r="T10" s="142"/>
      <c r="U10" s="119"/>
      <c r="V10" s="4"/>
      <c r="W10" s="4"/>
      <c r="X10" s="4"/>
      <c r="Y10" s="4"/>
      <c r="Z10" s="4" t="s">
        <v>63</v>
      </c>
      <c r="AA10" s="4" t="s">
        <v>8</v>
      </c>
      <c r="AB10" s="4" t="s">
        <v>76</v>
      </c>
      <c r="AC10" s="4" t="s">
        <v>86</v>
      </c>
      <c r="AD10" s="4"/>
      <c r="AE10" s="4"/>
      <c r="AF10" s="4" t="s">
        <v>132</v>
      </c>
      <c r="AG10" s="4" t="str">
        <f>IF(AND(AG11="年齢OK",D15="女"),"受診OK","受診NG")</f>
        <v>受診NG</v>
      </c>
      <c r="AH10" s="6"/>
      <c r="AI10" s="7"/>
      <c r="AJ10" s="4" t="s">
        <v>175</v>
      </c>
      <c r="AK10" s="4" t="str">
        <f>IF(AND(AK11="年齢OK",D15="女"),"受診OK","受診NG")</f>
        <v>受診NG</v>
      </c>
      <c r="AL10" s="4"/>
      <c r="AM10" s="4"/>
      <c r="AN10" s="4" t="s">
        <v>206</v>
      </c>
      <c r="AO10" s="4" t="str">
        <f>IF(COUNTIF(AZ23:AZ29,"〇"),"受診OK","受診NG")</f>
        <v>受診NG</v>
      </c>
      <c r="AP10" s="4"/>
      <c r="AQ10" s="4"/>
      <c r="AR10" s="4"/>
      <c r="AS10" s="4"/>
      <c r="AT10" s="4"/>
    </row>
    <row r="11" spans="1:49" s="1" customFormat="1" ht="18.75" customHeight="1" x14ac:dyDescent="0.3">
      <c r="A11" s="61" t="s">
        <v>275</v>
      </c>
      <c r="B11" s="196"/>
      <c r="C11" s="120"/>
      <c r="D11" s="223"/>
      <c r="E11" s="54"/>
      <c r="F11" s="55"/>
      <c r="G11" s="133"/>
      <c r="H11" s="134"/>
      <c r="I11" s="143"/>
      <c r="J11" s="158"/>
      <c r="K11" s="191"/>
      <c r="L11" s="187"/>
      <c r="M11" s="187"/>
      <c r="N11" s="166"/>
      <c r="O11" s="30" t="s">
        <v>215</v>
      </c>
      <c r="P11" s="34"/>
      <c r="Q11" s="160" t="s">
        <v>116</v>
      </c>
      <c r="R11" s="162"/>
      <c r="S11" s="164"/>
      <c r="T11" s="141" t="s">
        <v>178</v>
      </c>
      <c r="U11" s="118"/>
      <c r="V11" s="4"/>
      <c r="W11" s="4"/>
      <c r="X11" s="4"/>
      <c r="Y11" s="4"/>
      <c r="Z11" s="4" t="s">
        <v>62</v>
      </c>
      <c r="AA11" s="4" t="s">
        <v>9</v>
      </c>
      <c r="AB11" s="4" t="s">
        <v>77</v>
      </c>
      <c r="AC11" s="4" t="s">
        <v>87</v>
      </c>
      <c r="AD11" s="4"/>
      <c r="AE11" s="4"/>
      <c r="AF11" s="4"/>
      <c r="AG11" s="4" t="str">
        <f>IF(COUNTIF(AJ31:AJ50,"〇"),"年齢OK","受診NG")</f>
        <v>受診NG</v>
      </c>
      <c r="AH11" s="4"/>
      <c r="AI11" s="4"/>
      <c r="AJ11" s="4"/>
      <c r="AK11" s="4" t="str">
        <f>IF(COUNTIF(AR23:AR52,"〇"),"年齢OK","受診NG")</f>
        <v>受診NG</v>
      </c>
      <c r="AL11" s="4"/>
      <c r="AM11" s="4"/>
      <c r="AN11" s="4" t="s">
        <v>224</v>
      </c>
      <c r="AO11" s="4" t="str">
        <f>IF(COUNTIF(AJ23:AJ32,"〇"),"受診OK","受診NG")</f>
        <v>受診NG</v>
      </c>
      <c r="AP11" s="4" t="str">
        <f>IF(AND(AO11="受診OK",D15="女"),"受診OK","受診NG")</f>
        <v>受診NG</v>
      </c>
      <c r="AQ11" s="4"/>
      <c r="AR11" s="4"/>
      <c r="AS11" s="4"/>
      <c r="AT11" s="4"/>
    </row>
    <row r="12" spans="1:49" s="1" customFormat="1" ht="18.75" customHeight="1" thickBot="1" x14ac:dyDescent="0.35">
      <c r="A12" s="60"/>
      <c r="B12" s="197"/>
      <c r="C12" s="121"/>
      <c r="D12" s="224"/>
      <c r="E12" s="2" t="s">
        <v>1</v>
      </c>
      <c r="F12" s="184"/>
      <c r="G12" s="185"/>
      <c r="H12" s="186"/>
      <c r="I12" s="144"/>
      <c r="J12" s="159"/>
      <c r="K12" s="192"/>
      <c r="L12" s="188"/>
      <c r="M12" s="188"/>
      <c r="N12" s="167"/>
      <c r="O12" s="31" t="s">
        <v>177</v>
      </c>
      <c r="P12" s="35" t="s">
        <v>212</v>
      </c>
      <c r="Q12" s="161"/>
      <c r="R12" s="163"/>
      <c r="S12" s="165"/>
      <c r="T12" s="152"/>
      <c r="U12" s="151"/>
      <c r="V12" s="4"/>
      <c r="W12" s="4"/>
      <c r="X12" s="4"/>
      <c r="Y12" s="4"/>
      <c r="Z12" s="4" t="s">
        <v>61</v>
      </c>
      <c r="AA12" s="4" t="s">
        <v>10</v>
      </c>
      <c r="AB12" s="4" t="s">
        <v>78</v>
      </c>
      <c r="AC12" s="4" t="s">
        <v>88</v>
      </c>
      <c r="AD12" s="4"/>
      <c r="AE12" s="4" t="s">
        <v>181</v>
      </c>
      <c r="AF12" s="4" t="s">
        <v>173</v>
      </c>
      <c r="AG12" s="4" t="str">
        <f>E21&amp;F21&amp;E23&amp;F23</f>
        <v/>
      </c>
      <c r="AH12" s="6" t="s">
        <v>176</v>
      </c>
      <c r="AI12" s="7" t="e">
        <f>DATEVALUE(AG12)</f>
        <v>#VALUE!</v>
      </c>
      <c r="AJ12" s="4" t="s">
        <v>185</v>
      </c>
      <c r="AK12" s="4"/>
      <c r="AL12" s="4" t="e">
        <f ca="1">DATEDIF(AI12,$Z$1,"Y")</f>
        <v>#VALUE!</v>
      </c>
      <c r="AM12" s="4" t="str">
        <f>IF(COUNTIF(BH23:BH63,"〇"),"OK","NG")</f>
        <v>NG</v>
      </c>
      <c r="AN12" s="4"/>
      <c r="AO12" s="4"/>
      <c r="AP12" s="4"/>
      <c r="AQ12" s="4"/>
      <c r="AR12" s="4"/>
      <c r="AS12" s="4"/>
      <c r="AT12" s="4"/>
    </row>
    <row r="13" spans="1:49" s="1" customFormat="1" ht="30" customHeight="1" x14ac:dyDescent="0.3">
      <c r="A13" s="178" t="s">
        <v>122</v>
      </c>
      <c r="B13" s="180" t="s">
        <v>278</v>
      </c>
      <c r="C13" s="40" t="s">
        <v>217</v>
      </c>
      <c r="D13" s="180" t="s">
        <v>123</v>
      </c>
      <c r="E13" s="182" t="s">
        <v>124</v>
      </c>
      <c r="F13" s="183"/>
      <c r="G13" s="182" t="s">
        <v>125</v>
      </c>
      <c r="H13" s="183"/>
      <c r="I13" s="168" t="s">
        <v>179</v>
      </c>
      <c r="J13" s="169"/>
      <c r="K13" s="169"/>
      <c r="L13" s="169"/>
      <c r="M13" s="169"/>
      <c r="N13" s="170"/>
      <c r="O13" s="125" t="s">
        <v>263</v>
      </c>
      <c r="P13" s="126"/>
      <c r="Q13" s="135" t="s">
        <v>114</v>
      </c>
      <c r="R13" s="137" t="s">
        <v>117</v>
      </c>
      <c r="S13" s="139" t="s">
        <v>118</v>
      </c>
      <c r="T13" s="122" t="s">
        <v>126</v>
      </c>
      <c r="U13" s="124"/>
      <c r="V13" s="4"/>
      <c r="W13" s="4"/>
      <c r="X13" s="4"/>
      <c r="Y13" s="4"/>
      <c r="Z13" s="4" t="s">
        <v>60</v>
      </c>
      <c r="AA13" s="4" t="s">
        <v>11</v>
      </c>
      <c r="AB13" s="4" t="s">
        <v>79</v>
      </c>
      <c r="AC13" s="4" t="s">
        <v>89</v>
      </c>
      <c r="AD13" s="4"/>
      <c r="AE13" s="4"/>
      <c r="AF13" s="4" t="s">
        <v>132</v>
      </c>
      <c r="AG13" s="4" t="str">
        <f>IF(AND(AG14="年齢OK",D21="女"),"受診OK","受診NG")</f>
        <v>受診NG</v>
      </c>
      <c r="AH13" s="6"/>
      <c r="AI13" s="7"/>
      <c r="AJ13" s="4" t="s">
        <v>175</v>
      </c>
      <c r="AK13" s="4" t="str">
        <f>IF(AND(AK14="年齢OK",D21="女"),"受診OK","受診NG")</f>
        <v>受診NG</v>
      </c>
      <c r="AL13" s="4"/>
      <c r="AM13" s="4"/>
      <c r="AN13" s="4" t="s">
        <v>206</v>
      </c>
      <c r="AO13" s="4" t="str">
        <f>IF(COUNTIF(BA23:BA29,"〇"),"受診OK","受診NG")</f>
        <v>受診NG</v>
      </c>
      <c r="AP13" s="4"/>
      <c r="AQ13" s="4"/>
      <c r="AR13" s="4"/>
      <c r="AS13" s="4"/>
      <c r="AT13" s="4"/>
    </row>
    <row r="14" spans="1:49" s="1" customFormat="1" ht="18.75" customHeight="1" thickBot="1" x14ac:dyDescent="0.35">
      <c r="A14" s="179"/>
      <c r="B14" s="181"/>
      <c r="C14" s="41" t="s">
        <v>218</v>
      </c>
      <c r="D14" s="181"/>
      <c r="E14" s="38" t="s">
        <v>119</v>
      </c>
      <c r="F14" s="38" t="s">
        <v>120</v>
      </c>
      <c r="G14" s="26" t="s">
        <v>2</v>
      </c>
      <c r="H14" s="36"/>
      <c r="I14" s="171"/>
      <c r="J14" s="172"/>
      <c r="K14" s="172"/>
      <c r="L14" s="172"/>
      <c r="M14" s="172"/>
      <c r="N14" s="173"/>
      <c r="O14" s="127"/>
      <c r="P14" s="128"/>
      <c r="Q14" s="136"/>
      <c r="R14" s="138"/>
      <c r="S14" s="140"/>
      <c r="T14" s="123"/>
      <c r="U14" s="119"/>
      <c r="V14" s="4"/>
      <c r="W14" s="4"/>
      <c r="X14" s="4"/>
      <c r="Y14" s="4"/>
      <c r="Z14" s="4" t="s">
        <v>59</v>
      </c>
      <c r="AA14" s="4" t="s">
        <v>12</v>
      </c>
      <c r="AB14" s="4" t="s">
        <v>80</v>
      </c>
      <c r="AC14" s="4" t="s">
        <v>90</v>
      </c>
      <c r="AD14" s="4"/>
      <c r="AE14" s="4"/>
      <c r="AF14" s="4"/>
      <c r="AG14" s="4" t="str">
        <f>IF(COUNTIF(AK31:AK50,"〇"),"年齢OK","受診NG")</f>
        <v>受診NG</v>
      </c>
      <c r="AH14" s="4"/>
      <c r="AI14" s="4"/>
      <c r="AJ14" s="4"/>
      <c r="AK14" s="4" t="str">
        <f>IF(COUNTIF(AS23:AS52,"〇"),"年齢OK","受診NG")</f>
        <v>受診NG</v>
      </c>
      <c r="AL14" s="4"/>
      <c r="AM14" s="4"/>
      <c r="AN14" s="4" t="s">
        <v>224</v>
      </c>
      <c r="AO14" s="4" t="str">
        <f>IF(COUNTIF(AK23:AK32,"〇"),"受診OK","受診NG")</f>
        <v>受診NG</v>
      </c>
      <c r="AP14" s="4" t="str">
        <f>IF(AND(AO14="受診OK",D21="女"),"受診OK","受診NG")</f>
        <v>受診NG</v>
      </c>
      <c r="AQ14" s="4"/>
      <c r="AR14" s="4"/>
      <c r="AS14" s="4"/>
      <c r="AT14" s="4"/>
    </row>
    <row r="15" spans="1:49" s="1" customFormat="1" ht="18.75" customHeight="1" x14ac:dyDescent="0.3">
      <c r="A15" s="193"/>
      <c r="B15" s="195"/>
      <c r="C15" s="39"/>
      <c r="D15" s="200"/>
      <c r="E15" s="52"/>
      <c r="F15" s="53"/>
      <c r="G15" s="129"/>
      <c r="H15" s="130"/>
      <c r="I15" s="198" t="s">
        <v>113</v>
      </c>
      <c r="J15" s="176" t="s">
        <v>219</v>
      </c>
      <c r="K15" s="189" t="s">
        <v>211</v>
      </c>
      <c r="L15" s="156" t="s">
        <v>127</v>
      </c>
      <c r="M15" s="147" t="s">
        <v>132</v>
      </c>
      <c r="N15" s="153" t="s">
        <v>128</v>
      </c>
      <c r="O15" s="149" t="s">
        <v>264</v>
      </c>
      <c r="P15" s="150"/>
      <c r="Q15" s="147" t="s">
        <v>115</v>
      </c>
      <c r="R15" s="162"/>
      <c r="S15" s="164"/>
      <c r="T15" s="141" t="s">
        <v>129</v>
      </c>
      <c r="U15" s="118"/>
      <c r="V15" s="4"/>
      <c r="W15" s="4"/>
      <c r="X15" s="4"/>
      <c r="Y15" s="4"/>
      <c r="Z15" s="4" t="s">
        <v>58</v>
      </c>
      <c r="AA15" s="4" t="s">
        <v>13</v>
      </c>
      <c r="AB15" s="4" t="s">
        <v>69</v>
      </c>
      <c r="AC15" s="4" t="s">
        <v>91</v>
      </c>
      <c r="AD15" s="4"/>
      <c r="AE15" s="4" t="s">
        <v>182</v>
      </c>
      <c r="AF15" s="4" t="s">
        <v>173</v>
      </c>
      <c r="AG15" s="4" t="str">
        <f>E27&amp;F27&amp;E29&amp;F29</f>
        <v/>
      </c>
      <c r="AH15" s="6" t="s">
        <v>176</v>
      </c>
      <c r="AI15" s="7" t="e">
        <f>DATEVALUE(AG15)</f>
        <v>#VALUE!</v>
      </c>
      <c r="AJ15" s="4" t="s">
        <v>185</v>
      </c>
      <c r="AK15" s="4"/>
      <c r="AL15" s="4" t="e">
        <f ca="1">DATEDIF(AI15,$Z$1,"Y")</f>
        <v>#VALUE!</v>
      </c>
      <c r="AM15" s="4" t="str">
        <f>IF(COUNTIF(BJ23:BJ63,"〇"),"OK","NG")</f>
        <v>NG</v>
      </c>
      <c r="AN15" s="4"/>
      <c r="AO15" s="4"/>
      <c r="AP15" s="4"/>
      <c r="AQ15" s="4"/>
      <c r="AR15" s="4"/>
      <c r="AS15" s="4"/>
      <c r="AT15" s="4"/>
    </row>
    <row r="16" spans="1:49" s="1" customFormat="1" ht="18.75" customHeight="1" thickBot="1" x14ac:dyDescent="0.35">
      <c r="A16" s="194"/>
      <c r="B16" s="196"/>
      <c r="C16" s="42"/>
      <c r="D16" s="201"/>
      <c r="E16" s="38" t="s">
        <v>121</v>
      </c>
      <c r="F16" s="38" t="s">
        <v>118</v>
      </c>
      <c r="G16" s="131"/>
      <c r="H16" s="132"/>
      <c r="I16" s="199"/>
      <c r="J16" s="177"/>
      <c r="K16" s="190"/>
      <c r="L16" s="157"/>
      <c r="M16" s="155"/>
      <c r="N16" s="154"/>
      <c r="O16" s="29" t="s">
        <v>130</v>
      </c>
      <c r="P16" s="33"/>
      <c r="Q16" s="148"/>
      <c r="R16" s="175"/>
      <c r="S16" s="174"/>
      <c r="T16" s="142"/>
      <c r="U16" s="119"/>
      <c r="V16" s="4"/>
      <c r="W16" s="4"/>
      <c r="X16" s="4"/>
      <c r="Y16" s="4"/>
      <c r="Z16" s="4" t="s">
        <v>57</v>
      </c>
      <c r="AA16" s="4" t="s">
        <v>14</v>
      </c>
      <c r="AB16" s="4" t="s">
        <v>70</v>
      </c>
      <c r="AC16" s="4" t="s">
        <v>92</v>
      </c>
      <c r="AD16" s="4"/>
      <c r="AE16" s="4"/>
      <c r="AF16" s="4" t="s">
        <v>132</v>
      </c>
      <c r="AG16" s="4" t="str">
        <f>IF(AND(AG17="年齢OK",D27="女"),"受診OK","受診NG")</f>
        <v>受診NG</v>
      </c>
      <c r="AH16" s="6"/>
      <c r="AI16" s="7"/>
      <c r="AJ16" s="4" t="s">
        <v>175</v>
      </c>
      <c r="AK16" s="4" t="str">
        <f>IF(AND(AK17="年齢OK",D27="女"),"受診OK","受診NG")</f>
        <v>受診NG</v>
      </c>
      <c r="AL16" s="4"/>
      <c r="AM16" s="4"/>
      <c r="AN16" s="4" t="s">
        <v>206</v>
      </c>
      <c r="AO16" s="4" t="str">
        <f>IF(COUNTIF(BB23:BB29,"〇"),"受診OK","受診NG")</f>
        <v>受診NG</v>
      </c>
      <c r="AP16" s="4"/>
      <c r="AQ16" s="4"/>
      <c r="AR16" s="4"/>
      <c r="AS16" s="4"/>
      <c r="AT16" s="4"/>
    </row>
    <row r="17" spans="1:62" s="1" customFormat="1" ht="18.75" customHeight="1" x14ac:dyDescent="0.3">
      <c r="A17" s="61" t="s">
        <v>275</v>
      </c>
      <c r="B17" s="196"/>
      <c r="C17" s="120"/>
      <c r="D17" s="201"/>
      <c r="E17" s="54"/>
      <c r="F17" s="55"/>
      <c r="G17" s="133"/>
      <c r="H17" s="134"/>
      <c r="I17" s="143"/>
      <c r="J17" s="145"/>
      <c r="K17" s="191"/>
      <c r="L17" s="187"/>
      <c r="M17" s="187"/>
      <c r="N17" s="166"/>
      <c r="O17" s="30" t="s">
        <v>215</v>
      </c>
      <c r="P17" s="34"/>
      <c r="Q17" s="160" t="s">
        <v>116</v>
      </c>
      <c r="R17" s="162"/>
      <c r="S17" s="164"/>
      <c r="T17" s="141" t="s">
        <v>178</v>
      </c>
      <c r="U17" s="118"/>
      <c r="V17" s="4"/>
      <c r="W17" s="4"/>
      <c r="X17" s="4"/>
      <c r="Y17" s="4"/>
      <c r="Z17" s="4" t="s">
        <v>56</v>
      </c>
      <c r="AA17" s="4" t="s">
        <v>15</v>
      </c>
      <c r="AB17" s="4" t="s">
        <v>71</v>
      </c>
      <c r="AC17" s="4" t="s">
        <v>93</v>
      </c>
      <c r="AD17" s="4"/>
      <c r="AE17" s="4"/>
      <c r="AF17" s="4"/>
      <c r="AG17" s="4" t="str">
        <f>IF(COUNTIF(AL31:AL50,"〇"),"年齢OK","受診NG")</f>
        <v>受診NG</v>
      </c>
      <c r="AH17" s="4"/>
      <c r="AI17" s="4"/>
      <c r="AJ17" s="4"/>
      <c r="AK17" s="4" t="str">
        <f>IF(COUNTIF(AT23:AT52,"〇"),"年齢OK","受診NG")</f>
        <v>受診NG</v>
      </c>
      <c r="AL17" s="4"/>
      <c r="AM17" s="4"/>
      <c r="AN17" s="4" t="s">
        <v>224</v>
      </c>
      <c r="AO17" s="4" t="str">
        <f>IF(COUNTIF(AL23:AL32,"〇"),"受診OK","受診NG")</f>
        <v>受診NG</v>
      </c>
      <c r="AP17" s="4" t="str">
        <f>IF(AND(AO17="受診OK",D27="女"),"受診OK","受診NG")</f>
        <v>受診NG</v>
      </c>
      <c r="AQ17" s="4"/>
      <c r="AR17" s="4"/>
      <c r="AS17" s="4"/>
      <c r="AT17" s="4"/>
    </row>
    <row r="18" spans="1:62" s="1" customFormat="1" ht="18.75" customHeight="1" thickBot="1" x14ac:dyDescent="0.35">
      <c r="A18" s="60"/>
      <c r="B18" s="197"/>
      <c r="C18" s="121"/>
      <c r="D18" s="202"/>
      <c r="E18" s="2" t="s">
        <v>1</v>
      </c>
      <c r="F18" s="184"/>
      <c r="G18" s="185"/>
      <c r="H18" s="186"/>
      <c r="I18" s="144"/>
      <c r="J18" s="146"/>
      <c r="K18" s="192"/>
      <c r="L18" s="188"/>
      <c r="M18" s="188"/>
      <c r="N18" s="167"/>
      <c r="O18" s="31" t="s">
        <v>177</v>
      </c>
      <c r="P18" s="35" t="s">
        <v>212</v>
      </c>
      <c r="Q18" s="161"/>
      <c r="R18" s="163"/>
      <c r="S18" s="165"/>
      <c r="T18" s="152"/>
      <c r="U18" s="151"/>
      <c r="V18" s="4"/>
      <c r="W18" s="4"/>
      <c r="X18" s="4"/>
      <c r="Y18" s="4"/>
      <c r="Z18" s="4" t="s">
        <v>55</v>
      </c>
      <c r="AA18" s="4" t="s">
        <v>16</v>
      </c>
      <c r="AB18" s="4"/>
      <c r="AC18" s="4" t="s">
        <v>94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62" s="1" customFormat="1" ht="30" customHeight="1" x14ac:dyDescent="0.3">
      <c r="A19" s="178" t="s">
        <v>122</v>
      </c>
      <c r="B19" s="180" t="s">
        <v>278</v>
      </c>
      <c r="C19" s="40" t="s">
        <v>217</v>
      </c>
      <c r="D19" s="180" t="s">
        <v>123</v>
      </c>
      <c r="E19" s="182" t="s">
        <v>124</v>
      </c>
      <c r="F19" s="183"/>
      <c r="G19" s="182" t="s">
        <v>125</v>
      </c>
      <c r="H19" s="183"/>
      <c r="I19" s="168" t="s">
        <v>179</v>
      </c>
      <c r="J19" s="169"/>
      <c r="K19" s="169"/>
      <c r="L19" s="169"/>
      <c r="M19" s="169"/>
      <c r="N19" s="170"/>
      <c r="O19" s="125" t="s">
        <v>263</v>
      </c>
      <c r="P19" s="126"/>
      <c r="Q19" s="135" t="s">
        <v>114</v>
      </c>
      <c r="R19" s="137" t="s">
        <v>117</v>
      </c>
      <c r="S19" s="139" t="s">
        <v>118</v>
      </c>
      <c r="T19" s="122" t="s">
        <v>126</v>
      </c>
      <c r="U19" s="124"/>
      <c r="V19" s="4"/>
      <c r="W19" s="4"/>
      <c r="X19" s="4"/>
      <c r="Y19" s="4"/>
      <c r="Z19" s="4" t="s">
        <v>54</v>
      </c>
      <c r="AA19" s="4" t="s">
        <v>17</v>
      </c>
      <c r="AB19" s="4"/>
      <c r="AC19" s="4" t="s">
        <v>95</v>
      </c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1:62" s="1" customFormat="1" ht="18.75" customHeight="1" thickBot="1" x14ac:dyDescent="0.35">
      <c r="A20" s="179"/>
      <c r="B20" s="181"/>
      <c r="C20" s="41" t="s">
        <v>218</v>
      </c>
      <c r="D20" s="181"/>
      <c r="E20" s="38" t="s">
        <v>119</v>
      </c>
      <c r="F20" s="38" t="s">
        <v>120</v>
      </c>
      <c r="G20" s="26" t="s">
        <v>2</v>
      </c>
      <c r="H20" s="36"/>
      <c r="I20" s="171"/>
      <c r="J20" s="172"/>
      <c r="K20" s="172"/>
      <c r="L20" s="172"/>
      <c r="M20" s="172"/>
      <c r="N20" s="173"/>
      <c r="O20" s="127"/>
      <c r="P20" s="128"/>
      <c r="Q20" s="136"/>
      <c r="R20" s="138"/>
      <c r="S20" s="140"/>
      <c r="T20" s="123"/>
      <c r="U20" s="119"/>
      <c r="V20" s="4"/>
      <c r="W20" s="4"/>
      <c r="X20" s="4"/>
      <c r="Y20" s="4"/>
      <c r="Z20" s="4" t="s">
        <v>53</v>
      </c>
      <c r="AA20" s="4" t="s">
        <v>18</v>
      </c>
      <c r="AB20" s="4"/>
      <c r="AC20" s="4" t="s">
        <v>96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1:62" s="1" customFormat="1" ht="18.75" customHeight="1" x14ac:dyDescent="0.3">
      <c r="A21" s="193"/>
      <c r="B21" s="195"/>
      <c r="C21" s="39"/>
      <c r="D21" s="200"/>
      <c r="E21" s="52"/>
      <c r="F21" s="53"/>
      <c r="G21" s="129"/>
      <c r="H21" s="130"/>
      <c r="I21" s="198" t="s">
        <v>113</v>
      </c>
      <c r="J21" s="176" t="s">
        <v>219</v>
      </c>
      <c r="K21" s="189" t="s">
        <v>211</v>
      </c>
      <c r="L21" s="156" t="s">
        <v>127</v>
      </c>
      <c r="M21" s="147" t="s">
        <v>132</v>
      </c>
      <c r="N21" s="153" t="s">
        <v>128</v>
      </c>
      <c r="O21" s="149" t="s">
        <v>264</v>
      </c>
      <c r="P21" s="150"/>
      <c r="Q21" s="147" t="s">
        <v>115</v>
      </c>
      <c r="R21" s="162"/>
      <c r="S21" s="164"/>
      <c r="T21" s="141" t="s">
        <v>129</v>
      </c>
      <c r="U21" s="118"/>
      <c r="V21" s="4"/>
      <c r="W21" s="4"/>
      <c r="X21" s="4"/>
      <c r="Y21" s="4"/>
      <c r="Z21" s="4" t="s">
        <v>52</v>
      </c>
      <c r="AA21" s="4" t="s">
        <v>19</v>
      </c>
      <c r="AB21" s="4"/>
      <c r="AC21" s="4" t="s">
        <v>97</v>
      </c>
      <c r="AD21" s="4"/>
      <c r="AE21" s="4"/>
      <c r="AF21" s="4" t="s">
        <v>203</v>
      </c>
      <c r="AG21" s="4" t="s">
        <v>205</v>
      </c>
      <c r="AH21" s="4"/>
      <c r="AI21" s="4"/>
      <c r="AJ21" s="4"/>
      <c r="AK21" s="4"/>
      <c r="AL21" s="4"/>
      <c r="AM21" s="4"/>
      <c r="AN21" s="4" t="s">
        <v>175</v>
      </c>
      <c r="AO21" s="4" t="s">
        <v>204</v>
      </c>
      <c r="AP21" s="4"/>
      <c r="AQ21" s="4"/>
      <c r="AR21" s="4"/>
      <c r="AS21" s="4"/>
      <c r="AT21" s="4"/>
      <c r="AV21" s="1" t="s">
        <v>206</v>
      </c>
      <c r="BC21" s="1" t="s">
        <v>204</v>
      </c>
    </row>
    <row r="22" spans="1:62" s="1" customFormat="1" ht="18.75" customHeight="1" thickBot="1" x14ac:dyDescent="0.35">
      <c r="A22" s="194"/>
      <c r="B22" s="196"/>
      <c r="C22" s="42"/>
      <c r="D22" s="201"/>
      <c r="E22" s="38" t="s">
        <v>121</v>
      </c>
      <c r="F22" s="38" t="s">
        <v>118</v>
      </c>
      <c r="G22" s="131"/>
      <c r="H22" s="132"/>
      <c r="I22" s="199"/>
      <c r="J22" s="177"/>
      <c r="K22" s="190"/>
      <c r="L22" s="157"/>
      <c r="M22" s="155"/>
      <c r="N22" s="154"/>
      <c r="O22" s="29" t="s">
        <v>130</v>
      </c>
      <c r="P22" s="33"/>
      <c r="Q22" s="148"/>
      <c r="R22" s="175"/>
      <c r="S22" s="174"/>
      <c r="T22" s="142"/>
      <c r="U22" s="119"/>
      <c r="V22" s="4"/>
      <c r="W22" s="4"/>
      <c r="X22" s="4"/>
      <c r="Y22" s="4"/>
      <c r="Z22" s="4" t="s">
        <v>51</v>
      </c>
      <c r="AA22" s="4" t="s">
        <v>20</v>
      </c>
      <c r="AB22" s="4"/>
      <c r="AC22" s="4" t="s">
        <v>98</v>
      </c>
      <c r="AD22" s="4"/>
      <c r="AE22" s="4"/>
      <c r="AF22" s="8" t="s">
        <v>173</v>
      </c>
      <c r="AG22" s="25" t="s">
        <v>174</v>
      </c>
      <c r="AH22" s="8"/>
      <c r="AI22" s="8"/>
      <c r="AJ22" s="8"/>
      <c r="AK22" s="8"/>
      <c r="AL22" s="8"/>
      <c r="AM22" s="8"/>
      <c r="AN22" s="8" t="s">
        <v>173</v>
      </c>
      <c r="AO22" s="8" t="s">
        <v>174</v>
      </c>
      <c r="AP22" s="8"/>
      <c r="AQ22" s="4"/>
      <c r="AR22" s="4"/>
      <c r="AS22" s="4"/>
      <c r="AT22" s="4"/>
      <c r="AV22" s="1" t="s">
        <v>173</v>
      </c>
      <c r="AW22" s="1" t="s">
        <v>174</v>
      </c>
      <c r="BC22" s="1" t="s">
        <v>236</v>
      </c>
      <c r="BD22" s="1" t="s">
        <v>239</v>
      </c>
    </row>
    <row r="23" spans="1:62" s="1" customFormat="1" ht="18.75" customHeight="1" x14ac:dyDescent="0.3">
      <c r="A23" s="61" t="s">
        <v>275</v>
      </c>
      <c r="B23" s="196"/>
      <c r="C23" s="120"/>
      <c r="D23" s="201"/>
      <c r="E23" s="54"/>
      <c r="F23" s="55"/>
      <c r="G23" s="133"/>
      <c r="H23" s="134"/>
      <c r="I23" s="143"/>
      <c r="J23" s="145"/>
      <c r="K23" s="191"/>
      <c r="L23" s="187"/>
      <c r="M23" s="187"/>
      <c r="N23" s="166"/>
      <c r="O23" s="30" t="s">
        <v>215</v>
      </c>
      <c r="P23" s="34"/>
      <c r="Q23" s="160" t="s">
        <v>116</v>
      </c>
      <c r="R23" s="162"/>
      <c r="S23" s="164"/>
      <c r="T23" s="141" t="s">
        <v>178</v>
      </c>
      <c r="U23" s="118"/>
      <c r="V23" s="4"/>
      <c r="W23" s="4"/>
      <c r="X23" s="4"/>
      <c r="Y23" s="4"/>
      <c r="Z23" s="4" t="s">
        <v>50</v>
      </c>
      <c r="AA23" s="4" t="s">
        <v>21</v>
      </c>
      <c r="AB23" s="4"/>
      <c r="AC23" s="4" t="s">
        <v>99</v>
      </c>
      <c r="AD23" s="4"/>
      <c r="AE23" s="4"/>
      <c r="AF23" s="8" t="s">
        <v>133</v>
      </c>
      <c r="AG23" s="24">
        <v>38444</v>
      </c>
      <c r="AH23" s="24">
        <v>38808</v>
      </c>
      <c r="AI23" s="8" t="e">
        <f>IF(AND($AI$6&gt;=AG23,$AI$6&lt;=AH23),"〇","×")</f>
        <v>#VALUE!</v>
      </c>
      <c r="AJ23" s="8" t="e">
        <f>IF(AND($AI$9&gt;=AG23,$AI$9&lt;=AH23),"〇","×")</f>
        <v>#VALUE!</v>
      </c>
      <c r="AK23" s="8" t="e">
        <f>IF(AND($AI$12&gt;=AG23,$AI$12&lt;=AH23),"〇","×")</f>
        <v>#VALUE!</v>
      </c>
      <c r="AL23" s="8" t="e">
        <f>IF(AND($AI$15&gt;=AG23,$AI$15&lt;=AH23),"〇","×")</f>
        <v>#VALUE!</v>
      </c>
      <c r="AM23" s="8"/>
      <c r="AN23" s="8" t="s">
        <v>143</v>
      </c>
      <c r="AO23" s="9">
        <v>31139</v>
      </c>
      <c r="AP23" s="9">
        <v>31503</v>
      </c>
      <c r="AQ23" s="8" t="e">
        <f>IF(AND($AI$6&gt;=AO23,$AI$6&lt;=AP23),"〇","×")</f>
        <v>#VALUE!</v>
      </c>
      <c r="AR23" s="4" t="e">
        <f>IF(AND($AI$9&gt;=AO23,$AI$9&lt;=AP23),"〇","×")</f>
        <v>#VALUE!</v>
      </c>
      <c r="AS23" s="4" t="e">
        <f>IF(AND($AI$12&gt;=AO23,$AI$12&lt;=AP23),"〇","×")</f>
        <v>#VALUE!</v>
      </c>
      <c r="AT23" s="4" t="e">
        <f>IF(AND($AI$15&gt;=AO23,$AI$15&lt;=AP23),"〇","×")</f>
        <v>#VALUE!</v>
      </c>
      <c r="AV23" s="8" t="s">
        <v>143</v>
      </c>
      <c r="AW23" s="9">
        <v>31139</v>
      </c>
      <c r="AX23" s="9">
        <v>31503</v>
      </c>
      <c r="AY23" s="8" t="e">
        <f>IF(AND($AI$6&gt;=AW23,$AI$6&lt;=AX23),"〇","×")</f>
        <v>#VALUE!</v>
      </c>
      <c r="AZ23" s="4" t="e">
        <f>IF(AND($AI$9&gt;=AW23,$AI$9&lt;=AX23),"〇","×")</f>
        <v>#VALUE!</v>
      </c>
      <c r="BA23" s="4" t="e">
        <f>IF(AND($AI$12&gt;=AW23,$AI$12&lt;=AX23),"〇","×")</f>
        <v>#VALUE!</v>
      </c>
      <c r="BB23" s="4" t="e">
        <f>IF(AND($AI$15&gt;=AW23,$AI$15&lt;=AX23),"〇","×")</f>
        <v>#VALUE!</v>
      </c>
      <c r="BC23" s="1" t="s">
        <v>240</v>
      </c>
      <c r="BD23" s="44">
        <v>32965</v>
      </c>
      <c r="BE23" s="44">
        <v>33329</v>
      </c>
      <c r="BF23" s="1" t="e">
        <f>IF(AND($AI$6&gt;=BD23,$AI$6&lt;=BE23),"〇","×")</f>
        <v>#VALUE!</v>
      </c>
      <c r="BG23" s="1" t="e">
        <f>IF(AND($AI$9&gt;=BD23,$AI$9&lt;=BE23),"〇","×")</f>
        <v>#VALUE!</v>
      </c>
      <c r="BH23" s="1" t="e">
        <f>IF(AND($AI$12&gt;=BD23,$AI$12&lt;=BE23),"〇","×")</f>
        <v>#VALUE!</v>
      </c>
      <c r="BJ23" s="1" t="e">
        <f>IF(AND($AI$15&gt;=BD23,$AI$15&lt;=BE23),"〇","×")</f>
        <v>#VALUE!</v>
      </c>
    </row>
    <row r="24" spans="1:62" s="1" customFormat="1" ht="18.75" customHeight="1" thickBot="1" x14ac:dyDescent="0.35">
      <c r="A24" s="60"/>
      <c r="B24" s="197"/>
      <c r="C24" s="121"/>
      <c r="D24" s="202"/>
      <c r="E24" s="2" t="s">
        <v>1</v>
      </c>
      <c r="F24" s="184"/>
      <c r="G24" s="185"/>
      <c r="H24" s="186"/>
      <c r="I24" s="144"/>
      <c r="J24" s="146"/>
      <c r="K24" s="192"/>
      <c r="L24" s="188"/>
      <c r="M24" s="188"/>
      <c r="N24" s="167"/>
      <c r="O24" s="31" t="s">
        <v>177</v>
      </c>
      <c r="P24" s="35" t="s">
        <v>212</v>
      </c>
      <c r="Q24" s="161"/>
      <c r="R24" s="163"/>
      <c r="S24" s="165"/>
      <c r="T24" s="152"/>
      <c r="U24" s="151"/>
      <c r="V24" s="4"/>
      <c r="W24" s="4"/>
      <c r="X24" s="4"/>
      <c r="Y24" s="4"/>
      <c r="Z24" s="4" t="s">
        <v>49</v>
      </c>
      <c r="AA24" s="4" t="s">
        <v>22</v>
      </c>
      <c r="AB24" s="4"/>
      <c r="AC24" s="4" t="s">
        <v>100</v>
      </c>
      <c r="AD24" s="4"/>
      <c r="AE24" s="4"/>
      <c r="AF24" s="8" t="s">
        <v>134</v>
      </c>
      <c r="AG24" s="9">
        <v>37713</v>
      </c>
      <c r="AH24" s="9">
        <v>38078</v>
      </c>
      <c r="AI24" s="8" t="e">
        <f t="shared" ref="AI24:AI62" si="0">IF(AND($AI$6&gt;=AG24,$AI$6&lt;=AH24),"〇","×")</f>
        <v>#VALUE!</v>
      </c>
      <c r="AJ24" s="8" t="e">
        <f t="shared" ref="AJ24:AJ62" si="1">IF(AND($AI$9&gt;=AG24,$AI$9&lt;=AH24),"〇","×")</f>
        <v>#VALUE!</v>
      </c>
      <c r="AK24" s="8" t="e">
        <f>IF(AND($AI$12&gt;=AG24,$AI$12&lt;=AH24),"〇","×")</f>
        <v>#VALUE!</v>
      </c>
      <c r="AL24" s="8" t="e">
        <f t="shared" ref="AL24:AL62" si="2">IF(AND($AI$15&gt;=AG24,$AI$15&lt;=AH24),"〇","×")</f>
        <v>#VALUE!</v>
      </c>
      <c r="AM24" s="8"/>
      <c r="AN24" s="8" t="s">
        <v>144</v>
      </c>
      <c r="AO24" s="9">
        <v>30408</v>
      </c>
      <c r="AP24" s="9">
        <v>30773</v>
      </c>
      <c r="AQ24" s="8" t="e">
        <f t="shared" ref="AQ24:AQ52" si="3">IF(AND($AI$6&gt;=AO24,$AI$6&lt;=AP24),"〇","×")</f>
        <v>#VALUE!</v>
      </c>
      <c r="AR24" s="4" t="e">
        <f t="shared" ref="AR24:AR52" si="4">IF(AND($AI$9&gt;=AO24,$AI$9&lt;=AP24),"〇","×")</f>
        <v>#VALUE!</v>
      </c>
      <c r="AS24" s="4" t="e">
        <f t="shared" ref="AS24:AS52" si="5">IF(AND($AI$12&gt;=AO24,$AI$12&lt;=AP24),"〇","×")</f>
        <v>#VALUE!</v>
      </c>
      <c r="AT24" s="4" t="e">
        <f t="shared" ref="AT24:AT51" si="6">IF(AND($AI$15&gt;=AO24,$AI$15&lt;=AP24),"〇","×")</f>
        <v>#VALUE!</v>
      </c>
      <c r="AV24" s="59" t="s">
        <v>267</v>
      </c>
      <c r="AW24" s="9">
        <v>29313</v>
      </c>
      <c r="AX24" s="9">
        <v>29677</v>
      </c>
      <c r="AY24" s="8" t="e">
        <f t="shared" ref="AY24:AY29" si="7">IF(AND($AI$6&gt;=AW24,$AI$6&lt;=AX24),"〇","×")</f>
        <v>#VALUE!</v>
      </c>
      <c r="AZ24" s="4" t="e">
        <f t="shared" ref="AZ24:AZ29" si="8">IF(AND($AI$9&gt;=AW24,$AI$9&lt;=AX24),"〇","×")</f>
        <v>#VALUE!</v>
      </c>
      <c r="BA24" s="4" t="e">
        <f t="shared" ref="BA24:BA29" si="9">IF(AND($AI$12&gt;=AW24,$AI$12&lt;=AX24),"〇","×")</f>
        <v>#VALUE!</v>
      </c>
      <c r="BB24" s="4" t="e">
        <f t="shared" ref="BB24:BB29" si="10">IF(AND($AI$15&gt;=AW24,$AI$15&lt;=AX24),"〇","×")</f>
        <v>#VALUE!</v>
      </c>
      <c r="BC24" s="1" t="s">
        <v>241</v>
      </c>
      <c r="BD24" s="44">
        <v>32600</v>
      </c>
      <c r="BE24" s="44">
        <v>32964</v>
      </c>
      <c r="BF24" s="1" t="e">
        <f t="shared" ref="BF24:BF63" si="11">IF(AND($AI$6&gt;=BD24,$AI$6&lt;=BE24),"〇","×")</f>
        <v>#VALUE!</v>
      </c>
      <c r="BG24" s="1" t="e">
        <f t="shared" ref="BG24:BG63" si="12">IF(AND($AI$9&gt;=BD24,$AI$9&lt;=BE24),"〇","×")</f>
        <v>#VALUE!</v>
      </c>
      <c r="BH24" s="1" t="e">
        <f t="shared" ref="BH24:BH63" si="13">IF(AND($AI$12&gt;=BD24,$AI$12&lt;=BE24),"〇","×")</f>
        <v>#VALUE!</v>
      </c>
      <c r="BJ24" s="1" t="e">
        <f t="shared" ref="BJ24:BJ63" si="14">IF(AND($AI$15&gt;=BD24,$AI$15&lt;=BE24),"〇","×")</f>
        <v>#VALUE!</v>
      </c>
    </row>
    <row r="25" spans="1:62" s="1" customFormat="1" ht="30" customHeight="1" x14ac:dyDescent="0.3">
      <c r="A25" s="178" t="s">
        <v>122</v>
      </c>
      <c r="B25" s="180" t="s">
        <v>278</v>
      </c>
      <c r="C25" s="40" t="s">
        <v>217</v>
      </c>
      <c r="D25" s="180" t="s">
        <v>123</v>
      </c>
      <c r="E25" s="182" t="s">
        <v>124</v>
      </c>
      <c r="F25" s="183"/>
      <c r="G25" s="182" t="s">
        <v>125</v>
      </c>
      <c r="H25" s="183"/>
      <c r="I25" s="168" t="s">
        <v>179</v>
      </c>
      <c r="J25" s="169"/>
      <c r="K25" s="169"/>
      <c r="L25" s="169"/>
      <c r="M25" s="169"/>
      <c r="N25" s="170"/>
      <c r="O25" s="125" t="s">
        <v>263</v>
      </c>
      <c r="P25" s="126"/>
      <c r="Q25" s="135" t="s">
        <v>114</v>
      </c>
      <c r="R25" s="137" t="s">
        <v>117</v>
      </c>
      <c r="S25" s="139" t="s">
        <v>118</v>
      </c>
      <c r="T25" s="122" t="s">
        <v>126</v>
      </c>
      <c r="U25" s="124"/>
      <c r="V25" s="4"/>
      <c r="W25" s="4"/>
      <c r="X25" s="4"/>
      <c r="Y25" s="4"/>
      <c r="Z25" s="4" t="s">
        <v>48</v>
      </c>
      <c r="AA25" s="4" t="s">
        <v>23</v>
      </c>
      <c r="AB25" s="4"/>
      <c r="AC25" s="4" t="s">
        <v>101</v>
      </c>
      <c r="AD25" s="4"/>
      <c r="AE25" s="4"/>
      <c r="AF25" s="8" t="s">
        <v>135</v>
      </c>
      <c r="AG25" s="24">
        <v>36983</v>
      </c>
      <c r="AH25" s="24">
        <v>37347</v>
      </c>
      <c r="AI25" s="8" t="e">
        <f t="shared" si="0"/>
        <v>#VALUE!</v>
      </c>
      <c r="AJ25" s="8" t="e">
        <f t="shared" si="1"/>
        <v>#VALUE!</v>
      </c>
      <c r="AK25" s="8" t="e">
        <f t="shared" ref="AK25:AK62" si="15">IF(AND($AI$12&gt;=AG25,$AI$12&lt;=AH25),"〇","×")</f>
        <v>#VALUE!</v>
      </c>
      <c r="AL25" s="8" t="e">
        <f t="shared" si="2"/>
        <v>#VALUE!</v>
      </c>
      <c r="AM25" s="8"/>
      <c r="AN25" s="8" t="s">
        <v>145</v>
      </c>
      <c r="AO25" s="9">
        <v>29678</v>
      </c>
      <c r="AP25" s="9">
        <v>30042</v>
      </c>
      <c r="AQ25" s="8" t="e">
        <f t="shared" si="3"/>
        <v>#VALUE!</v>
      </c>
      <c r="AR25" s="4" t="e">
        <f t="shared" si="4"/>
        <v>#VALUE!</v>
      </c>
      <c r="AS25" s="4" t="e">
        <f t="shared" si="5"/>
        <v>#VALUE!</v>
      </c>
      <c r="AT25" s="4" t="e">
        <f t="shared" si="6"/>
        <v>#VALUE!</v>
      </c>
      <c r="AV25" s="8" t="s">
        <v>148</v>
      </c>
      <c r="AW25" s="9">
        <v>27486</v>
      </c>
      <c r="AX25" s="9">
        <v>27851</v>
      </c>
      <c r="AY25" s="8" t="e">
        <f t="shared" si="7"/>
        <v>#VALUE!</v>
      </c>
      <c r="AZ25" s="4" t="e">
        <f t="shared" si="8"/>
        <v>#VALUE!</v>
      </c>
      <c r="BA25" s="4" t="e">
        <f t="shared" si="9"/>
        <v>#VALUE!</v>
      </c>
      <c r="BB25" s="4" t="e">
        <f t="shared" si="10"/>
        <v>#VALUE!</v>
      </c>
      <c r="BC25" s="1" t="s">
        <v>242</v>
      </c>
      <c r="BD25" s="44">
        <v>32235</v>
      </c>
      <c r="BE25" s="44">
        <v>32599</v>
      </c>
      <c r="BF25" s="1" t="e">
        <f t="shared" si="11"/>
        <v>#VALUE!</v>
      </c>
      <c r="BG25" s="1" t="e">
        <f t="shared" si="12"/>
        <v>#VALUE!</v>
      </c>
      <c r="BH25" s="1" t="e">
        <f t="shared" si="13"/>
        <v>#VALUE!</v>
      </c>
      <c r="BJ25" s="1" t="e">
        <f t="shared" si="14"/>
        <v>#VALUE!</v>
      </c>
    </row>
    <row r="26" spans="1:62" s="1" customFormat="1" ht="18.75" customHeight="1" thickBot="1" x14ac:dyDescent="0.35">
      <c r="A26" s="179"/>
      <c r="B26" s="181"/>
      <c r="C26" s="41" t="s">
        <v>218</v>
      </c>
      <c r="D26" s="181"/>
      <c r="E26" s="38" t="s">
        <v>119</v>
      </c>
      <c r="F26" s="38" t="s">
        <v>120</v>
      </c>
      <c r="G26" s="26" t="s">
        <v>2</v>
      </c>
      <c r="H26" s="36"/>
      <c r="I26" s="171"/>
      <c r="J26" s="172"/>
      <c r="K26" s="172"/>
      <c r="L26" s="172"/>
      <c r="M26" s="172"/>
      <c r="N26" s="173"/>
      <c r="O26" s="127"/>
      <c r="P26" s="128"/>
      <c r="Q26" s="136"/>
      <c r="R26" s="138"/>
      <c r="S26" s="140"/>
      <c r="T26" s="123"/>
      <c r="U26" s="119"/>
      <c r="V26" s="4"/>
      <c r="W26" s="4"/>
      <c r="X26" s="4"/>
      <c r="Y26" s="4"/>
      <c r="Z26" s="4" t="s">
        <v>47</v>
      </c>
      <c r="AA26" s="4" t="s">
        <v>24</v>
      </c>
      <c r="AB26" s="4"/>
      <c r="AC26" s="4" t="s">
        <v>102</v>
      </c>
      <c r="AD26" s="4"/>
      <c r="AE26" s="4"/>
      <c r="AF26" s="8" t="s">
        <v>136</v>
      </c>
      <c r="AG26" s="9">
        <v>36252</v>
      </c>
      <c r="AH26" s="9">
        <v>36617</v>
      </c>
      <c r="AI26" s="8" t="e">
        <f t="shared" si="0"/>
        <v>#VALUE!</v>
      </c>
      <c r="AJ26" s="8" t="e">
        <f t="shared" si="1"/>
        <v>#VALUE!</v>
      </c>
      <c r="AK26" s="8" t="e">
        <f>IF(AND($AI$12&gt;=AG26,$AI$12&lt;=AH26),"〇","×")</f>
        <v>#VALUE!</v>
      </c>
      <c r="AL26" s="8" t="e">
        <f t="shared" si="2"/>
        <v>#VALUE!</v>
      </c>
      <c r="AM26" s="8"/>
      <c r="AN26" s="8" t="s">
        <v>146</v>
      </c>
      <c r="AO26" s="9">
        <v>28947</v>
      </c>
      <c r="AP26" s="9">
        <v>29312</v>
      </c>
      <c r="AQ26" s="8" t="e">
        <f t="shared" si="3"/>
        <v>#VALUE!</v>
      </c>
      <c r="AR26" s="4" t="e">
        <f t="shared" si="4"/>
        <v>#VALUE!</v>
      </c>
      <c r="AS26" s="4" t="e">
        <f t="shared" si="5"/>
        <v>#VALUE!</v>
      </c>
      <c r="AT26" s="4" t="e">
        <f t="shared" si="6"/>
        <v>#VALUE!</v>
      </c>
      <c r="AV26" s="59" t="s">
        <v>268</v>
      </c>
      <c r="AW26" s="9">
        <v>25660</v>
      </c>
      <c r="AX26" s="9">
        <v>26024</v>
      </c>
      <c r="AY26" s="8" t="e">
        <f t="shared" si="7"/>
        <v>#VALUE!</v>
      </c>
      <c r="AZ26" s="4" t="e">
        <f t="shared" si="8"/>
        <v>#VALUE!</v>
      </c>
      <c r="BA26" s="4" t="e">
        <f t="shared" si="9"/>
        <v>#VALUE!</v>
      </c>
      <c r="BB26" s="4" t="e">
        <f t="shared" si="10"/>
        <v>#VALUE!</v>
      </c>
      <c r="BC26" s="1" t="s">
        <v>142</v>
      </c>
      <c r="BD26" s="44">
        <v>31869</v>
      </c>
      <c r="BE26" s="44">
        <v>32234</v>
      </c>
      <c r="BF26" s="1" t="e">
        <f t="shared" si="11"/>
        <v>#VALUE!</v>
      </c>
      <c r="BG26" s="1" t="e">
        <f t="shared" si="12"/>
        <v>#VALUE!</v>
      </c>
      <c r="BH26" s="1" t="e">
        <f t="shared" si="13"/>
        <v>#VALUE!</v>
      </c>
      <c r="BJ26" s="1" t="e">
        <f t="shared" si="14"/>
        <v>#VALUE!</v>
      </c>
    </row>
    <row r="27" spans="1:62" s="1" customFormat="1" ht="18.75" customHeight="1" x14ac:dyDescent="0.3">
      <c r="A27" s="193"/>
      <c r="B27" s="195"/>
      <c r="C27" s="39"/>
      <c r="D27" s="200"/>
      <c r="E27" s="52"/>
      <c r="F27" s="53"/>
      <c r="G27" s="129"/>
      <c r="H27" s="130"/>
      <c r="I27" s="198" t="s">
        <v>113</v>
      </c>
      <c r="J27" s="176" t="s">
        <v>219</v>
      </c>
      <c r="K27" s="189" t="s">
        <v>211</v>
      </c>
      <c r="L27" s="156" t="s">
        <v>127</v>
      </c>
      <c r="M27" s="147" t="s">
        <v>132</v>
      </c>
      <c r="N27" s="153" t="s">
        <v>128</v>
      </c>
      <c r="O27" s="149" t="s">
        <v>264</v>
      </c>
      <c r="P27" s="150"/>
      <c r="Q27" s="147" t="s">
        <v>115</v>
      </c>
      <c r="R27" s="162"/>
      <c r="S27" s="164"/>
      <c r="T27" s="141" t="s">
        <v>129</v>
      </c>
      <c r="U27" s="118"/>
      <c r="V27" s="4"/>
      <c r="W27" s="4"/>
      <c r="X27" s="4"/>
      <c r="Y27" s="4"/>
      <c r="Z27" s="4" t="s">
        <v>46</v>
      </c>
      <c r="AA27" s="4" t="s">
        <v>25</v>
      </c>
      <c r="AB27" s="4"/>
      <c r="AC27" s="4" t="s">
        <v>103</v>
      </c>
      <c r="AD27" s="4"/>
      <c r="AE27" s="4"/>
      <c r="AF27" s="8" t="s">
        <v>137</v>
      </c>
      <c r="AG27" s="24">
        <v>35522</v>
      </c>
      <c r="AH27" s="24">
        <v>35886</v>
      </c>
      <c r="AI27" s="8" t="e">
        <f t="shared" si="0"/>
        <v>#VALUE!</v>
      </c>
      <c r="AJ27" s="8" t="e">
        <f t="shared" si="1"/>
        <v>#VALUE!</v>
      </c>
      <c r="AK27" s="8" t="e">
        <f t="shared" si="15"/>
        <v>#VALUE!</v>
      </c>
      <c r="AL27" s="8" t="e">
        <f t="shared" si="2"/>
        <v>#VALUE!</v>
      </c>
      <c r="AM27" s="8"/>
      <c r="AN27" s="8" t="s">
        <v>147</v>
      </c>
      <c r="AO27" s="9">
        <v>28217</v>
      </c>
      <c r="AP27" s="9">
        <v>28581</v>
      </c>
      <c r="AQ27" s="8" t="e">
        <f t="shared" si="3"/>
        <v>#VALUE!</v>
      </c>
      <c r="AR27" s="4" t="e">
        <f t="shared" si="4"/>
        <v>#VALUE!</v>
      </c>
      <c r="AS27" s="4" t="e">
        <f t="shared" si="5"/>
        <v>#VALUE!</v>
      </c>
      <c r="AT27" s="4" t="e">
        <f t="shared" si="6"/>
        <v>#VALUE!</v>
      </c>
      <c r="AV27" s="59" t="s">
        <v>269</v>
      </c>
      <c r="AW27" s="9">
        <v>23834</v>
      </c>
      <c r="AX27" s="9">
        <v>24198</v>
      </c>
      <c r="AY27" s="8" t="e">
        <f t="shared" si="7"/>
        <v>#VALUE!</v>
      </c>
      <c r="AZ27" s="4" t="e">
        <f t="shared" si="8"/>
        <v>#VALUE!</v>
      </c>
      <c r="BA27" s="4" t="e">
        <f t="shared" si="9"/>
        <v>#VALUE!</v>
      </c>
      <c r="BB27" s="4" t="e">
        <f t="shared" si="10"/>
        <v>#VALUE!</v>
      </c>
      <c r="BC27" s="1" t="s">
        <v>243</v>
      </c>
      <c r="BD27" s="44">
        <v>31504</v>
      </c>
      <c r="BE27" s="44">
        <v>31868</v>
      </c>
      <c r="BF27" s="1" t="e">
        <f t="shared" si="11"/>
        <v>#VALUE!</v>
      </c>
      <c r="BG27" s="1" t="e">
        <f t="shared" si="12"/>
        <v>#VALUE!</v>
      </c>
      <c r="BH27" s="1" t="e">
        <f t="shared" si="13"/>
        <v>#VALUE!</v>
      </c>
      <c r="BJ27" s="1" t="e">
        <f t="shared" si="14"/>
        <v>#VALUE!</v>
      </c>
    </row>
    <row r="28" spans="1:62" s="1" customFormat="1" ht="18.75" customHeight="1" thickBot="1" x14ac:dyDescent="0.35">
      <c r="A28" s="194"/>
      <c r="B28" s="196"/>
      <c r="C28" s="42"/>
      <c r="D28" s="201"/>
      <c r="E28" s="38" t="s">
        <v>121</v>
      </c>
      <c r="F28" s="38" t="s">
        <v>118</v>
      </c>
      <c r="G28" s="131"/>
      <c r="H28" s="132"/>
      <c r="I28" s="199"/>
      <c r="J28" s="177"/>
      <c r="K28" s="190"/>
      <c r="L28" s="157"/>
      <c r="M28" s="155"/>
      <c r="N28" s="154"/>
      <c r="O28" s="29" t="s">
        <v>130</v>
      </c>
      <c r="P28" s="33"/>
      <c r="Q28" s="148"/>
      <c r="R28" s="175"/>
      <c r="S28" s="174"/>
      <c r="T28" s="142"/>
      <c r="U28" s="119"/>
      <c r="V28" s="4"/>
      <c r="W28" s="4"/>
      <c r="X28" s="4"/>
      <c r="Y28" s="4"/>
      <c r="Z28" s="4" t="s">
        <v>45</v>
      </c>
      <c r="AA28" s="4" t="s">
        <v>26</v>
      </c>
      <c r="AB28" s="4"/>
      <c r="AC28" s="4" t="s">
        <v>104</v>
      </c>
      <c r="AD28" s="4"/>
      <c r="AE28" s="4"/>
      <c r="AF28" s="8" t="s">
        <v>138</v>
      </c>
      <c r="AG28" s="9">
        <v>34791</v>
      </c>
      <c r="AH28" s="9">
        <v>35156</v>
      </c>
      <c r="AI28" s="8" t="e">
        <f t="shared" si="0"/>
        <v>#VALUE!</v>
      </c>
      <c r="AJ28" s="8" t="e">
        <f t="shared" si="1"/>
        <v>#VALUE!</v>
      </c>
      <c r="AK28" s="8" t="e">
        <f t="shared" si="15"/>
        <v>#VALUE!</v>
      </c>
      <c r="AL28" s="8" t="e">
        <f t="shared" si="2"/>
        <v>#VALUE!</v>
      </c>
      <c r="AM28" s="8"/>
      <c r="AN28" s="8" t="s">
        <v>148</v>
      </c>
      <c r="AO28" s="9">
        <v>27486</v>
      </c>
      <c r="AP28" s="9">
        <v>27851</v>
      </c>
      <c r="AQ28" s="8" t="e">
        <f t="shared" si="3"/>
        <v>#VALUE!</v>
      </c>
      <c r="AR28" s="4" t="e">
        <f t="shared" si="4"/>
        <v>#VALUE!</v>
      </c>
      <c r="AS28" s="4" t="e">
        <f t="shared" si="5"/>
        <v>#VALUE!</v>
      </c>
      <c r="AT28" s="4" t="e">
        <f t="shared" si="6"/>
        <v>#VALUE!</v>
      </c>
      <c r="AV28" s="59" t="s">
        <v>270</v>
      </c>
      <c r="AW28" s="9">
        <v>22008</v>
      </c>
      <c r="AX28" s="9">
        <v>22372</v>
      </c>
      <c r="AY28" s="8" t="e">
        <f t="shared" si="7"/>
        <v>#VALUE!</v>
      </c>
      <c r="AZ28" s="4" t="e">
        <f t="shared" si="8"/>
        <v>#VALUE!</v>
      </c>
      <c r="BA28" s="4" t="e">
        <f t="shared" si="9"/>
        <v>#VALUE!</v>
      </c>
      <c r="BB28" s="4" t="e">
        <f t="shared" si="10"/>
        <v>#VALUE!</v>
      </c>
      <c r="BC28" s="1" t="s">
        <v>143</v>
      </c>
      <c r="BD28" s="44">
        <v>31139</v>
      </c>
      <c r="BE28" s="44">
        <v>31503</v>
      </c>
      <c r="BF28" s="1" t="e">
        <f t="shared" si="11"/>
        <v>#VALUE!</v>
      </c>
      <c r="BG28" s="1" t="e">
        <f t="shared" si="12"/>
        <v>#VALUE!</v>
      </c>
      <c r="BH28" s="1" t="e">
        <f t="shared" si="13"/>
        <v>#VALUE!</v>
      </c>
      <c r="BJ28" s="1" t="e">
        <f t="shared" si="14"/>
        <v>#VALUE!</v>
      </c>
    </row>
    <row r="29" spans="1:62" s="1" customFormat="1" ht="16.5" customHeight="1" x14ac:dyDescent="0.3">
      <c r="A29" s="61" t="s">
        <v>275</v>
      </c>
      <c r="B29" s="196"/>
      <c r="C29" s="120"/>
      <c r="D29" s="201"/>
      <c r="E29" s="54"/>
      <c r="F29" s="55"/>
      <c r="G29" s="133"/>
      <c r="H29" s="134"/>
      <c r="I29" s="143"/>
      <c r="J29" s="145"/>
      <c r="K29" s="191"/>
      <c r="L29" s="187"/>
      <c r="M29" s="187"/>
      <c r="N29" s="166"/>
      <c r="O29" s="30" t="s">
        <v>215</v>
      </c>
      <c r="P29" s="34"/>
      <c r="Q29" s="160" t="s">
        <v>116</v>
      </c>
      <c r="R29" s="162"/>
      <c r="S29" s="164"/>
      <c r="T29" s="141" t="s">
        <v>178</v>
      </c>
      <c r="U29" s="118"/>
      <c r="V29" s="4"/>
      <c r="W29" s="4"/>
      <c r="X29" s="4"/>
      <c r="Y29" s="4"/>
      <c r="Z29" s="4" t="s">
        <v>44</v>
      </c>
      <c r="AA29" s="4" t="s">
        <v>27</v>
      </c>
      <c r="AB29" s="4"/>
      <c r="AC29" s="4" t="s">
        <v>105</v>
      </c>
      <c r="AD29" s="4"/>
      <c r="AE29" s="4"/>
      <c r="AF29" s="8" t="s">
        <v>139</v>
      </c>
      <c r="AG29" s="24">
        <v>34061</v>
      </c>
      <c r="AH29" s="24">
        <v>34425</v>
      </c>
      <c r="AI29" s="8" t="e">
        <f t="shared" si="0"/>
        <v>#VALUE!</v>
      </c>
      <c r="AJ29" s="8" t="e">
        <f t="shared" si="1"/>
        <v>#VALUE!</v>
      </c>
      <c r="AK29" s="8" t="e">
        <f t="shared" si="15"/>
        <v>#VALUE!</v>
      </c>
      <c r="AL29" s="8" t="e">
        <f t="shared" si="2"/>
        <v>#VALUE!</v>
      </c>
      <c r="AM29" s="8"/>
      <c r="AN29" s="8" t="s">
        <v>149</v>
      </c>
      <c r="AO29" s="9">
        <v>26756</v>
      </c>
      <c r="AP29" s="9">
        <v>27120</v>
      </c>
      <c r="AQ29" s="8" t="e">
        <f t="shared" si="3"/>
        <v>#VALUE!</v>
      </c>
      <c r="AR29" s="4" t="e">
        <f t="shared" si="4"/>
        <v>#VALUE!</v>
      </c>
      <c r="AS29" s="4" t="e">
        <f t="shared" si="5"/>
        <v>#VALUE!</v>
      </c>
      <c r="AT29" s="4" t="e">
        <f t="shared" si="6"/>
        <v>#VALUE!</v>
      </c>
      <c r="AV29" s="59" t="s">
        <v>271</v>
      </c>
      <c r="AW29" s="9">
        <v>20181</v>
      </c>
      <c r="AX29" s="9">
        <v>20546</v>
      </c>
      <c r="AY29" s="8" t="e">
        <f t="shared" si="7"/>
        <v>#VALUE!</v>
      </c>
      <c r="AZ29" s="4" t="e">
        <f t="shared" si="8"/>
        <v>#VALUE!</v>
      </c>
      <c r="BA29" s="4" t="e">
        <f t="shared" si="9"/>
        <v>#VALUE!</v>
      </c>
      <c r="BB29" s="4" t="e">
        <f t="shared" si="10"/>
        <v>#VALUE!</v>
      </c>
      <c r="BC29" s="1" t="s">
        <v>244</v>
      </c>
      <c r="BD29" s="44">
        <v>30774</v>
      </c>
      <c r="BE29" s="44">
        <v>31138</v>
      </c>
      <c r="BF29" s="1" t="e">
        <f t="shared" si="11"/>
        <v>#VALUE!</v>
      </c>
      <c r="BG29" s="1" t="e">
        <f t="shared" si="12"/>
        <v>#VALUE!</v>
      </c>
      <c r="BH29" s="1" t="e">
        <f t="shared" si="13"/>
        <v>#VALUE!</v>
      </c>
      <c r="BJ29" s="1" t="e">
        <f t="shared" si="14"/>
        <v>#VALUE!</v>
      </c>
    </row>
    <row r="30" spans="1:62" s="1" customFormat="1" ht="17" thickBot="1" x14ac:dyDescent="0.35">
      <c r="A30" s="60"/>
      <c r="B30" s="197"/>
      <c r="C30" s="121"/>
      <c r="D30" s="202"/>
      <c r="E30" s="2" t="s">
        <v>1</v>
      </c>
      <c r="F30" s="184"/>
      <c r="G30" s="185"/>
      <c r="H30" s="186"/>
      <c r="I30" s="144"/>
      <c r="J30" s="146"/>
      <c r="K30" s="192"/>
      <c r="L30" s="188"/>
      <c r="M30" s="188"/>
      <c r="N30" s="167"/>
      <c r="O30" s="31" t="s">
        <v>177</v>
      </c>
      <c r="P30" s="35" t="s">
        <v>212</v>
      </c>
      <c r="Q30" s="161"/>
      <c r="R30" s="163"/>
      <c r="S30" s="165"/>
      <c r="T30" s="152"/>
      <c r="U30" s="151"/>
      <c r="V30" s="4"/>
      <c r="W30" s="4"/>
      <c r="X30" s="4"/>
      <c r="Y30" s="4"/>
      <c r="Z30" s="4" t="s">
        <v>43</v>
      </c>
      <c r="AA30" s="4" t="s">
        <v>28</v>
      </c>
      <c r="AB30" s="4"/>
      <c r="AC30" s="4" t="s">
        <v>106</v>
      </c>
      <c r="AD30" s="4"/>
      <c r="AE30" s="4"/>
      <c r="AF30" s="8" t="s">
        <v>140</v>
      </c>
      <c r="AG30" s="9">
        <v>33330</v>
      </c>
      <c r="AH30" s="9">
        <v>33695</v>
      </c>
      <c r="AI30" s="8" t="e">
        <f t="shared" si="0"/>
        <v>#VALUE!</v>
      </c>
      <c r="AJ30" s="8" t="e">
        <f t="shared" si="1"/>
        <v>#VALUE!</v>
      </c>
      <c r="AK30" s="8" t="e">
        <f t="shared" si="15"/>
        <v>#VALUE!</v>
      </c>
      <c r="AL30" s="8" t="e">
        <f t="shared" si="2"/>
        <v>#VALUE!</v>
      </c>
      <c r="AM30" s="8"/>
      <c r="AN30" s="8" t="s">
        <v>150</v>
      </c>
      <c r="AO30" s="9">
        <v>26025</v>
      </c>
      <c r="AP30" s="9">
        <v>26390</v>
      </c>
      <c r="AQ30" s="8" t="e">
        <f t="shared" si="3"/>
        <v>#VALUE!</v>
      </c>
      <c r="AR30" s="4" t="e">
        <f t="shared" si="4"/>
        <v>#VALUE!</v>
      </c>
      <c r="AS30" s="4" t="e">
        <f t="shared" si="5"/>
        <v>#VALUE!</v>
      </c>
      <c r="AT30" s="4" t="e">
        <f t="shared" si="6"/>
        <v>#VALUE!</v>
      </c>
      <c r="BC30" s="1" t="s">
        <v>144</v>
      </c>
      <c r="BD30" s="44">
        <v>30408</v>
      </c>
      <c r="BE30" s="44">
        <v>30773</v>
      </c>
      <c r="BF30" s="1" t="e">
        <f t="shared" si="11"/>
        <v>#VALUE!</v>
      </c>
      <c r="BG30" s="1" t="e">
        <f t="shared" si="12"/>
        <v>#VALUE!</v>
      </c>
      <c r="BH30" s="1" t="e">
        <f t="shared" si="13"/>
        <v>#VALUE!</v>
      </c>
      <c r="BJ30" s="1" t="e">
        <f t="shared" si="14"/>
        <v>#VALUE!</v>
      </c>
    </row>
    <row r="31" spans="1:62" ht="20" customHeight="1" x14ac:dyDescent="0.3">
      <c r="Z31" s="4" t="s">
        <v>42</v>
      </c>
      <c r="AA31" s="4" t="s">
        <v>29</v>
      </c>
      <c r="AC31" s="4" t="s">
        <v>107</v>
      </c>
      <c r="AF31" s="8" t="s">
        <v>141</v>
      </c>
      <c r="AG31" s="24">
        <v>32600</v>
      </c>
      <c r="AH31" s="24">
        <v>32964</v>
      </c>
      <c r="AI31" s="8" t="e">
        <f t="shared" si="0"/>
        <v>#VALUE!</v>
      </c>
      <c r="AJ31" s="8" t="e">
        <f t="shared" si="1"/>
        <v>#VALUE!</v>
      </c>
      <c r="AK31" s="8" t="e">
        <f t="shared" si="15"/>
        <v>#VALUE!</v>
      </c>
      <c r="AL31" s="8" t="e">
        <f t="shared" si="2"/>
        <v>#VALUE!</v>
      </c>
      <c r="AM31" s="8"/>
      <c r="AN31" s="8" t="s">
        <v>151</v>
      </c>
      <c r="AO31" s="9">
        <v>25295</v>
      </c>
      <c r="AP31" s="9">
        <v>25659</v>
      </c>
      <c r="AQ31" s="8" t="e">
        <f t="shared" si="3"/>
        <v>#VALUE!</v>
      </c>
      <c r="AR31" s="4" t="e">
        <f t="shared" si="4"/>
        <v>#VALUE!</v>
      </c>
      <c r="AS31" s="4" t="e">
        <f t="shared" si="5"/>
        <v>#VALUE!</v>
      </c>
      <c r="AT31" s="4" t="e">
        <f t="shared" si="6"/>
        <v>#VALUE!</v>
      </c>
      <c r="BC31" s="1" t="s">
        <v>245</v>
      </c>
      <c r="BD31" s="44">
        <v>30043</v>
      </c>
      <c r="BE31" s="44">
        <v>30407</v>
      </c>
      <c r="BF31" s="1" t="e">
        <f t="shared" si="11"/>
        <v>#VALUE!</v>
      </c>
      <c r="BG31" s="1" t="e">
        <f t="shared" si="12"/>
        <v>#VALUE!</v>
      </c>
      <c r="BH31" s="1" t="e">
        <f t="shared" si="13"/>
        <v>#VALUE!</v>
      </c>
      <c r="BI31" s="1"/>
      <c r="BJ31" s="1" t="e">
        <f t="shared" si="14"/>
        <v>#VALUE!</v>
      </c>
    </row>
    <row r="32" spans="1:62" ht="20" hidden="1" customHeight="1" x14ac:dyDescent="0.3">
      <c r="Z32" s="4" t="s">
        <v>41</v>
      </c>
      <c r="AA32" s="4" t="s">
        <v>30</v>
      </c>
      <c r="AC32" s="4" t="s">
        <v>108</v>
      </c>
      <c r="AF32" s="8" t="s">
        <v>142</v>
      </c>
      <c r="AG32" s="9">
        <v>31869</v>
      </c>
      <c r="AH32" s="9">
        <v>32234</v>
      </c>
      <c r="AI32" s="8" t="e">
        <f t="shared" si="0"/>
        <v>#VALUE!</v>
      </c>
      <c r="AJ32" s="8" t="e">
        <f t="shared" si="1"/>
        <v>#VALUE!</v>
      </c>
      <c r="AK32" s="8" t="e">
        <f t="shared" si="15"/>
        <v>#VALUE!</v>
      </c>
      <c r="AL32" s="8" t="e">
        <f t="shared" si="2"/>
        <v>#VALUE!</v>
      </c>
      <c r="AM32" s="8"/>
      <c r="AN32" s="8" t="s">
        <v>152</v>
      </c>
      <c r="AO32" s="9">
        <v>24564</v>
      </c>
      <c r="AP32" s="9">
        <v>24929</v>
      </c>
      <c r="AQ32" s="8" t="e">
        <f t="shared" si="3"/>
        <v>#VALUE!</v>
      </c>
      <c r="AR32" s="4" t="e">
        <f t="shared" si="4"/>
        <v>#VALUE!</v>
      </c>
      <c r="AS32" s="4" t="e">
        <f t="shared" si="5"/>
        <v>#VALUE!</v>
      </c>
      <c r="AT32" s="4" t="e">
        <f t="shared" si="6"/>
        <v>#VALUE!</v>
      </c>
      <c r="BC32" s="1" t="s">
        <v>145</v>
      </c>
      <c r="BD32" s="44">
        <v>29678</v>
      </c>
      <c r="BE32" s="44">
        <v>30042</v>
      </c>
      <c r="BF32" s="1" t="e">
        <f t="shared" si="11"/>
        <v>#VALUE!</v>
      </c>
      <c r="BG32" s="1" t="e">
        <f t="shared" si="12"/>
        <v>#VALUE!</v>
      </c>
      <c r="BH32" s="1" t="e">
        <f t="shared" si="13"/>
        <v>#VALUE!</v>
      </c>
      <c r="BI32" s="1"/>
      <c r="BJ32" s="1" t="e">
        <f t="shared" si="14"/>
        <v>#VALUE!</v>
      </c>
    </row>
    <row r="33" spans="26:62" ht="20" hidden="1" customHeight="1" x14ac:dyDescent="0.3">
      <c r="Z33" s="4" t="s">
        <v>40</v>
      </c>
      <c r="AA33" s="4" t="s">
        <v>31</v>
      </c>
      <c r="AC33" s="4" t="s">
        <v>109</v>
      </c>
      <c r="AF33" s="8" t="s">
        <v>143</v>
      </c>
      <c r="AG33" s="24">
        <v>31139</v>
      </c>
      <c r="AH33" s="24">
        <v>31503</v>
      </c>
      <c r="AI33" s="8" t="e">
        <f t="shared" si="0"/>
        <v>#VALUE!</v>
      </c>
      <c r="AJ33" s="8" t="e">
        <f t="shared" si="1"/>
        <v>#VALUE!</v>
      </c>
      <c r="AK33" s="8" t="e">
        <f t="shared" si="15"/>
        <v>#VALUE!</v>
      </c>
      <c r="AL33" s="8" t="e">
        <f t="shared" si="2"/>
        <v>#VALUE!</v>
      </c>
      <c r="AM33" s="8"/>
      <c r="AN33" s="8" t="s">
        <v>153</v>
      </c>
      <c r="AO33" s="9">
        <v>23834</v>
      </c>
      <c r="AP33" s="9">
        <v>24198</v>
      </c>
      <c r="AQ33" s="8" t="e">
        <f t="shared" si="3"/>
        <v>#VALUE!</v>
      </c>
      <c r="AR33" s="4" t="e">
        <f t="shared" si="4"/>
        <v>#VALUE!</v>
      </c>
      <c r="AS33" s="4" t="e">
        <f>IF(AND($AI$12&gt;=AO33,$AI$12&lt;=AP33),"〇","×")</f>
        <v>#VALUE!</v>
      </c>
      <c r="AT33" s="4" t="e">
        <f t="shared" si="6"/>
        <v>#VALUE!</v>
      </c>
      <c r="BC33" s="1" t="s">
        <v>246</v>
      </c>
      <c r="BD33" s="44">
        <v>29313</v>
      </c>
      <c r="BE33" s="44">
        <v>29677</v>
      </c>
      <c r="BF33" s="1" t="e">
        <f t="shared" si="11"/>
        <v>#VALUE!</v>
      </c>
      <c r="BG33" s="1" t="e">
        <f t="shared" si="12"/>
        <v>#VALUE!</v>
      </c>
      <c r="BH33" s="1" t="e">
        <f t="shared" si="13"/>
        <v>#VALUE!</v>
      </c>
      <c r="BI33" s="1"/>
      <c r="BJ33" s="1" t="e">
        <f t="shared" si="14"/>
        <v>#VALUE!</v>
      </c>
    </row>
    <row r="34" spans="26:62" ht="20" hidden="1" customHeight="1" x14ac:dyDescent="0.3">
      <c r="Z34" s="4" t="s">
        <v>39</v>
      </c>
      <c r="AA34" s="4" t="s">
        <v>32</v>
      </c>
      <c r="AC34" s="4" t="s">
        <v>110</v>
      </c>
      <c r="AF34" s="8" t="s">
        <v>144</v>
      </c>
      <c r="AG34" s="9">
        <v>30408</v>
      </c>
      <c r="AH34" s="9">
        <v>30773</v>
      </c>
      <c r="AI34" s="8" t="e">
        <f t="shared" si="0"/>
        <v>#VALUE!</v>
      </c>
      <c r="AJ34" s="8" t="e">
        <f t="shared" si="1"/>
        <v>#VALUE!</v>
      </c>
      <c r="AK34" s="8" t="e">
        <f t="shared" si="15"/>
        <v>#VALUE!</v>
      </c>
      <c r="AL34" s="8" t="e">
        <f t="shared" si="2"/>
        <v>#VALUE!</v>
      </c>
      <c r="AM34" s="8"/>
      <c r="AN34" s="8" t="s">
        <v>154</v>
      </c>
      <c r="AO34" s="9">
        <v>23103</v>
      </c>
      <c r="AP34" s="9">
        <v>23468</v>
      </c>
      <c r="AQ34" s="8" t="e">
        <f t="shared" si="3"/>
        <v>#VALUE!</v>
      </c>
      <c r="AR34" s="4" t="e">
        <f t="shared" si="4"/>
        <v>#VALUE!</v>
      </c>
      <c r="AS34" s="4" t="e">
        <f t="shared" si="5"/>
        <v>#VALUE!</v>
      </c>
      <c r="AT34" s="4" t="e">
        <f t="shared" si="6"/>
        <v>#VALUE!</v>
      </c>
      <c r="BC34" s="1" t="s">
        <v>146</v>
      </c>
      <c r="BD34" s="44">
        <v>28947</v>
      </c>
      <c r="BE34" s="44">
        <v>29312</v>
      </c>
      <c r="BF34" s="1" t="e">
        <f t="shared" si="11"/>
        <v>#VALUE!</v>
      </c>
      <c r="BG34" s="1" t="e">
        <f t="shared" si="12"/>
        <v>#VALUE!</v>
      </c>
      <c r="BH34" s="1" t="e">
        <f t="shared" si="13"/>
        <v>#VALUE!</v>
      </c>
      <c r="BI34" s="1"/>
      <c r="BJ34" s="1" t="e">
        <f t="shared" si="14"/>
        <v>#VALUE!</v>
      </c>
    </row>
    <row r="35" spans="26:62" ht="20" hidden="1" customHeight="1" x14ac:dyDescent="0.3">
      <c r="Z35" s="4" t="s">
        <v>38</v>
      </c>
      <c r="AA35" s="4" t="s">
        <v>33</v>
      </c>
      <c r="AC35" s="4" t="s">
        <v>111</v>
      </c>
      <c r="AF35" s="8" t="s">
        <v>145</v>
      </c>
      <c r="AG35" s="24">
        <v>29678</v>
      </c>
      <c r="AH35" s="24">
        <v>30042</v>
      </c>
      <c r="AI35" s="8" t="e">
        <f t="shared" si="0"/>
        <v>#VALUE!</v>
      </c>
      <c r="AJ35" s="8" t="e">
        <f t="shared" si="1"/>
        <v>#VALUE!</v>
      </c>
      <c r="AK35" s="8" t="e">
        <f t="shared" si="15"/>
        <v>#VALUE!</v>
      </c>
      <c r="AL35" s="8" t="e">
        <f t="shared" si="2"/>
        <v>#VALUE!</v>
      </c>
      <c r="AM35" s="8"/>
      <c r="AN35" s="8" t="s">
        <v>155</v>
      </c>
      <c r="AO35" s="9">
        <v>22373</v>
      </c>
      <c r="AP35" s="9">
        <v>22737</v>
      </c>
      <c r="AQ35" s="8" t="e">
        <f t="shared" si="3"/>
        <v>#VALUE!</v>
      </c>
      <c r="AR35" s="4" t="e">
        <f t="shared" si="4"/>
        <v>#VALUE!</v>
      </c>
      <c r="AS35" s="4" t="e">
        <f t="shared" si="5"/>
        <v>#VALUE!</v>
      </c>
      <c r="AT35" s="4" t="e">
        <f t="shared" si="6"/>
        <v>#VALUE!</v>
      </c>
      <c r="BC35" s="1" t="s">
        <v>247</v>
      </c>
      <c r="BD35" s="44">
        <v>28582</v>
      </c>
      <c r="BE35" s="44">
        <v>28946</v>
      </c>
      <c r="BF35" s="1" t="e">
        <f t="shared" si="11"/>
        <v>#VALUE!</v>
      </c>
      <c r="BG35" s="1" t="e">
        <f t="shared" si="12"/>
        <v>#VALUE!</v>
      </c>
      <c r="BH35" s="1" t="e">
        <f t="shared" si="13"/>
        <v>#VALUE!</v>
      </c>
      <c r="BI35" s="1"/>
      <c r="BJ35" s="1" t="e">
        <f t="shared" si="14"/>
        <v>#VALUE!</v>
      </c>
    </row>
    <row r="36" spans="26:62" hidden="1" x14ac:dyDescent="0.3">
      <c r="Z36" s="4" t="s">
        <v>37</v>
      </c>
      <c r="AA36" s="4" t="s">
        <v>34</v>
      </c>
      <c r="AC36" s="4" t="s">
        <v>112</v>
      </c>
      <c r="AF36" s="8" t="s">
        <v>146</v>
      </c>
      <c r="AG36" s="9">
        <v>28947</v>
      </c>
      <c r="AH36" s="9">
        <v>29312</v>
      </c>
      <c r="AI36" s="8" t="e">
        <f t="shared" si="0"/>
        <v>#VALUE!</v>
      </c>
      <c r="AJ36" s="8" t="e">
        <f t="shared" si="1"/>
        <v>#VALUE!</v>
      </c>
      <c r="AK36" s="8" t="e">
        <f t="shared" si="15"/>
        <v>#VALUE!</v>
      </c>
      <c r="AL36" s="8" t="e">
        <f t="shared" si="2"/>
        <v>#VALUE!</v>
      </c>
      <c r="AM36" s="8"/>
      <c r="AN36" s="8" t="s">
        <v>156</v>
      </c>
      <c r="AO36" s="9">
        <v>21642</v>
      </c>
      <c r="AP36" s="9">
        <v>22007</v>
      </c>
      <c r="AQ36" s="8" t="e">
        <f t="shared" si="3"/>
        <v>#VALUE!</v>
      </c>
      <c r="AR36" s="4" t="e">
        <f t="shared" si="4"/>
        <v>#VALUE!</v>
      </c>
      <c r="AS36" s="4" t="e">
        <f t="shared" si="5"/>
        <v>#VALUE!</v>
      </c>
      <c r="AT36" s="4" t="e">
        <f t="shared" si="6"/>
        <v>#VALUE!</v>
      </c>
      <c r="BC36" s="1" t="s">
        <v>147</v>
      </c>
      <c r="BD36" s="44">
        <v>28217</v>
      </c>
      <c r="BE36" s="44">
        <v>28581</v>
      </c>
      <c r="BF36" s="1" t="e">
        <f t="shared" si="11"/>
        <v>#VALUE!</v>
      </c>
      <c r="BG36" s="1" t="e">
        <f t="shared" si="12"/>
        <v>#VALUE!</v>
      </c>
      <c r="BH36" s="1" t="e">
        <f t="shared" si="13"/>
        <v>#VALUE!</v>
      </c>
      <c r="BI36" s="1"/>
      <c r="BJ36" s="1" t="e">
        <f t="shared" si="14"/>
        <v>#VALUE!</v>
      </c>
    </row>
    <row r="37" spans="26:62" hidden="1" x14ac:dyDescent="0.3">
      <c r="Z37" s="4" t="s">
        <v>36</v>
      </c>
      <c r="AF37" s="8" t="s">
        <v>147</v>
      </c>
      <c r="AG37" s="24">
        <v>28217</v>
      </c>
      <c r="AH37" s="24">
        <v>28581</v>
      </c>
      <c r="AI37" s="8" t="e">
        <f t="shared" si="0"/>
        <v>#VALUE!</v>
      </c>
      <c r="AJ37" s="8" t="e">
        <f t="shared" si="1"/>
        <v>#VALUE!</v>
      </c>
      <c r="AK37" s="8" t="e">
        <f t="shared" si="15"/>
        <v>#VALUE!</v>
      </c>
      <c r="AL37" s="8" t="e">
        <f t="shared" si="2"/>
        <v>#VALUE!</v>
      </c>
      <c r="AM37" s="8"/>
      <c r="AN37" s="8" t="s">
        <v>157</v>
      </c>
      <c r="AO37" s="9">
        <v>20912</v>
      </c>
      <c r="AP37" s="9">
        <v>21276</v>
      </c>
      <c r="AQ37" s="8" t="e">
        <f t="shared" si="3"/>
        <v>#VALUE!</v>
      </c>
      <c r="AR37" s="4" t="e">
        <f t="shared" si="4"/>
        <v>#VALUE!</v>
      </c>
      <c r="AS37" s="4" t="e">
        <f t="shared" si="5"/>
        <v>#VALUE!</v>
      </c>
      <c r="AT37" s="4" t="e">
        <f t="shared" si="6"/>
        <v>#VALUE!</v>
      </c>
      <c r="BC37" s="1" t="s">
        <v>248</v>
      </c>
      <c r="BD37" s="44">
        <v>27852</v>
      </c>
      <c r="BE37" s="44">
        <v>28216</v>
      </c>
      <c r="BF37" s="1" t="e">
        <f t="shared" si="11"/>
        <v>#VALUE!</v>
      </c>
      <c r="BG37" s="1" t="e">
        <f t="shared" si="12"/>
        <v>#VALUE!</v>
      </c>
      <c r="BH37" s="1" t="e">
        <f t="shared" si="13"/>
        <v>#VALUE!</v>
      </c>
      <c r="BI37" s="1"/>
      <c r="BJ37" s="1" t="e">
        <f t="shared" si="14"/>
        <v>#VALUE!</v>
      </c>
    </row>
    <row r="38" spans="26:62" hidden="1" x14ac:dyDescent="0.5">
      <c r="Z38" s="4" t="s">
        <v>35</v>
      </c>
      <c r="AF38" s="8" t="s">
        <v>148</v>
      </c>
      <c r="AG38" s="9">
        <v>27486</v>
      </c>
      <c r="AH38" s="9">
        <v>27851</v>
      </c>
      <c r="AI38" s="8" t="e">
        <f t="shared" si="0"/>
        <v>#VALUE!</v>
      </c>
      <c r="AJ38" s="8" t="e">
        <f t="shared" si="1"/>
        <v>#VALUE!</v>
      </c>
      <c r="AK38" s="8" t="e">
        <f t="shared" si="15"/>
        <v>#VALUE!</v>
      </c>
      <c r="AL38" s="8" t="e">
        <f t="shared" si="2"/>
        <v>#VALUE!</v>
      </c>
      <c r="AM38" s="8"/>
      <c r="AN38" s="8" t="s">
        <v>158</v>
      </c>
      <c r="AO38" s="9">
        <v>20181</v>
      </c>
      <c r="AP38" s="9">
        <v>20546</v>
      </c>
      <c r="AQ38" s="8" t="e">
        <f t="shared" si="3"/>
        <v>#VALUE!</v>
      </c>
      <c r="AR38" s="4" t="e">
        <f t="shared" si="4"/>
        <v>#VALUE!</v>
      </c>
      <c r="AS38" s="4" t="e">
        <f t="shared" si="5"/>
        <v>#VALUE!</v>
      </c>
      <c r="AT38" s="4" t="e">
        <f t="shared" si="6"/>
        <v>#VALUE!</v>
      </c>
      <c r="AV38" s="1"/>
      <c r="AW38" s="43" t="s">
        <v>224</v>
      </c>
      <c r="AX38" s="1"/>
      <c r="AY38" s="1"/>
      <c r="AZ38" s="1"/>
      <c r="BA38" s="1"/>
      <c r="BB38" s="1"/>
      <c r="BC38" s="1" t="s">
        <v>148</v>
      </c>
      <c r="BD38" s="44">
        <v>27486</v>
      </c>
      <c r="BE38" s="44">
        <v>27851</v>
      </c>
      <c r="BF38" s="1" t="e">
        <f t="shared" si="11"/>
        <v>#VALUE!</v>
      </c>
      <c r="BG38" s="1" t="e">
        <f t="shared" si="12"/>
        <v>#VALUE!</v>
      </c>
      <c r="BH38" s="1" t="e">
        <f t="shared" si="13"/>
        <v>#VALUE!</v>
      </c>
      <c r="BI38" s="1"/>
      <c r="BJ38" s="1" t="e">
        <f t="shared" si="14"/>
        <v>#VALUE!</v>
      </c>
    </row>
    <row r="39" spans="26:62" hidden="1" x14ac:dyDescent="0.5">
      <c r="Z39" s="4" t="s">
        <v>34</v>
      </c>
      <c r="AF39" s="8" t="s">
        <v>149</v>
      </c>
      <c r="AG39" s="24">
        <v>26756</v>
      </c>
      <c r="AH39" s="24">
        <v>27120</v>
      </c>
      <c r="AI39" s="8" t="e">
        <f t="shared" si="0"/>
        <v>#VALUE!</v>
      </c>
      <c r="AJ39" s="8" t="e">
        <f t="shared" si="1"/>
        <v>#VALUE!</v>
      </c>
      <c r="AK39" s="8" t="e">
        <f t="shared" si="15"/>
        <v>#VALUE!</v>
      </c>
      <c r="AL39" s="8" t="e">
        <f t="shared" si="2"/>
        <v>#VALUE!</v>
      </c>
      <c r="AM39" s="8"/>
      <c r="AN39" s="8" t="s">
        <v>159</v>
      </c>
      <c r="AO39" s="9">
        <v>19451</v>
      </c>
      <c r="AP39" s="9">
        <v>19815</v>
      </c>
      <c r="AQ39" s="8" t="e">
        <f t="shared" si="3"/>
        <v>#VALUE!</v>
      </c>
      <c r="AR39" s="4" t="e">
        <f t="shared" si="4"/>
        <v>#VALUE!</v>
      </c>
      <c r="AS39" s="4" t="e">
        <f t="shared" si="5"/>
        <v>#VALUE!</v>
      </c>
      <c r="AT39" s="4" t="e">
        <f t="shared" si="6"/>
        <v>#VALUE!</v>
      </c>
      <c r="AV39" s="43">
        <v>36</v>
      </c>
      <c r="AW39" s="44">
        <v>32600</v>
      </c>
      <c r="AX39" s="44">
        <v>32964</v>
      </c>
      <c r="AY39" s="8" t="e">
        <f>IF(AND($AI$6&gt;=AW39,$AI$6&lt;=AX39),"〇","×")</f>
        <v>#VALUE!</v>
      </c>
      <c r="AZ39" s="8" t="e">
        <f>IF(AND($AI$9&gt;=AW39,$AI$9&lt;=AX39),"〇","×")</f>
        <v>#VALUE!</v>
      </c>
      <c r="BA39" s="8" t="e">
        <f>IF(AND($AI$12&gt;=AW39,$AI$12&lt;=AX39),"〇","×")</f>
        <v>#VALUE!</v>
      </c>
      <c r="BB39" s="1" t="e">
        <f>IF(AND($AI$15&gt;=AW39,$AI$15&lt;=AX39),"〇","×")</f>
        <v>#VALUE!</v>
      </c>
      <c r="BC39" s="1" t="s">
        <v>249</v>
      </c>
      <c r="BD39" s="44">
        <v>27121</v>
      </c>
      <c r="BE39" s="44">
        <v>27485</v>
      </c>
      <c r="BF39" s="1" t="e">
        <f t="shared" si="11"/>
        <v>#VALUE!</v>
      </c>
      <c r="BG39" s="1" t="e">
        <f t="shared" si="12"/>
        <v>#VALUE!</v>
      </c>
      <c r="BH39" s="1" t="e">
        <f t="shared" si="13"/>
        <v>#VALUE!</v>
      </c>
      <c r="BI39" s="1"/>
      <c r="BJ39" s="1" t="e">
        <f t="shared" si="14"/>
        <v>#VALUE!</v>
      </c>
    </row>
    <row r="40" spans="26:62" hidden="1" x14ac:dyDescent="0.5">
      <c r="Z40" s="4" t="s">
        <v>33</v>
      </c>
      <c r="AF40" s="8" t="s">
        <v>150</v>
      </c>
      <c r="AG40" s="9">
        <v>26025</v>
      </c>
      <c r="AH40" s="9">
        <v>26390</v>
      </c>
      <c r="AI40" s="8" t="e">
        <f t="shared" si="0"/>
        <v>#VALUE!</v>
      </c>
      <c r="AJ40" s="8" t="e">
        <f t="shared" si="1"/>
        <v>#VALUE!</v>
      </c>
      <c r="AK40" s="8" t="e">
        <f t="shared" si="15"/>
        <v>#VALUE!</v>
      </c>
      <c r="AL40" s="8" t="e">
        <f t="shared" si="2"/>
        <v>#VALUE!</v>
      </c>
      <c r="AM40" s="8"/>
      <c r="AN40" s="8" t="s">
        <v>160</v>
      </c>
      <c r="AO40" s="9">
        <v>18720</v>
      </c>
      <c r="AP40" s="9">
        <v>19085</v>
      </c>
      <c r="AQ40" s="8" t="e">
        <f t="shared" si="3"/>
        <v>#VALUE!</v>
      </c>
      <c r="AR40" s="4" t="e">
        <f t="shared" si="4"/>
        <v>#VALUE!</v>
      </c>
      <c r="AS40" s="4" t="e">
        <f t="shared" si="5"/>
        <v>#VALUE!</v>
      </c>
      <c r="AT40" s="4" t="e">
        <f t="shared" si="6"/>
        <v>#VALUE!</v>
      </c>
      <c r="AV40" s="43">
        <v>38</v>
      </c>
      <c r="AW40" s="44">
        <v>31869</v>
      </c>
      <c r="AX40" s="44">
        <v>32234</v>
      </c>
      <c r="AY40" s="8" t="e">
        <f>IF(AND($AI$6&gt;=AW40,$AI$6&lt;=AX40),"〇","×")</f>
        <v>#VALUE!</v>
      </c>
      <c r="AZ40" s="1" t="e">
        <f>IF(AND($AI$9&gt;=AW40,$AI$9&lt;=AX40),"〇","×")</f>
        <v>#VALUE!</v>
      </c>
      <c r="BA40" s="1" t="e">
        <f>IF(AND($AI$12&gt;=AW40,$AI$12&lt;=AX40),"〇","×")</f>
        <v>#VALUE!</v>
      </c>
      <c r="BB40" s="1" t="e">
        <f>IF(AND($AI$15&gt;=AW40,$AI$15&lt;=AX40),"〇","×")</f>
        <v>#VALUE!</v>
      </c>
      <c r="BC40" s="1" t="s">
        <v>149</v>
      </c>
      <c r="BD40" s="44">
        <v>26756</v>
      </c>
      <c r="BE40" s="44">
        <v>27120</v>
      </c>
      <c r="BF40" s="1" t="e">
        <f t="shared" si="11"/>
        <v>#VALUE!</v>
      </c>
      <c r="BG40" s="1" t="e">
        <f t="shared" si="12"/>
        <v>#VALUE!</v>
      </c>
      <c r="BH40" s="1" t="e">
        <f t="shared" si="13"/>
        <v>#VALUE!</v>
      </c>
      <c r="BI40" s="1"/>
      <c r="BJ40" s="1" t="e">
        <f t="shared" si="14"/>
        <v>#VALUE!</v>
      </c>
    </row>
    <row r="41" spans="26:62" hidden="1" x14ac:dyDescent="0.3">
      <c r="Z41" s="4" t="s">
        <v>32</v>
      </c>
      <c r="AF41" s="8" t="s">
        <v>151</v>
      </c>
      <c r="AG41" s="24">
        <v>25295</v>
      </c>
      <c r="AH41" s="24">
        <v>25659</v>
      </c>
      <c r="AI41" s="8" t="e">
        <f t="shared" si="0"/>
        <v>#VALUE!</v>
      </c>
      <c r="AJ41" s="8" t="e">
        <f t="shared" si="1"/>
        <v>#VALUE!</v>
      </c>
      <c r="AK41" s="8" t="e">
        <f t="shared" si="15"/>
        <v>#VALUE!</v>
      </c>
      <c r="AL41" s="8" t="e">
        <f t="shared" si="2"/>
        <v>#VALUE!</v>
      </c>
      <c r="AM41" s="8"/>
      <c r="AN41" s="8" t="s">
        <v>161</v>
      </c>
      <c r="AO41" s="9">
        <v>17990</v>
      </c>
      <c r="AP41" s="9">
        <v>18354</v>
      </c>
      <c r="AQ41" s="8" t="e">
        <f t="shared" si="3"/>
        <v>#VALUE!</v>
      </c>
      <c r="AR41" s="4" t="e">
        <f t="shared" si="4"/>
        <v>#VALUE!</v>
      </c>
      <c r="AS41" s="4" t="e">
        <f t="shared" si="5"/>
        <v>#VALUE!</v>
      </c>
      <c r="AT41" s="4" t="e">
        <f t="shared" si="6"/>
        <v>#VALUE!</v>
      </c>
      <c r="BC41" s="1" t="s">
        <v>250</v>
      </c>
      <c r="BD41" s="44">
        <v>26391</v>
      </c>
      <c r="BE41" s="44">
        <v>26755</v>
      </c>
      <c r="BF41" s="1" t="e">
        <f t="shared" si="11"/>
        <v>#VALUE!</v>
      </c>
      <c r="BG41" s="1" t="e">
        <f t="shared" si="12"/>
        <v>#VALUE!</v>
      </c>
      <c r="BH41" s="1" t="e">
        <f t="shared" si="13"/>
        <v>#VALUE!</v>
      </c>
      <c r="BI41" s="1"/>
      <c r="BJ41" s="1" t="e">
        <f t="shared" si="14"/>
        <v>#VALUE!</v>
      </c>
    </row>
    <row r="42" spans="26:62" hidden="1" x14ac:dyDescent="0.3">
      <c r="Z42" s="4" t="s">
        <v>31</v>
      </c>
      <c r="AF42" s="8" t="s">
        <v>152</v>
      </c>
      <c r="AG42" s="9">
        <v>24564</v>
      </c>
      <c r="AH42" s="9">
        <v>24929</v>
      </c>
      <c r="AI42" s="8" t="e">
        <f t="shared" si="0"/>
        <v>#VALUE!</v>
      </c>
      <c r="AJ42" s="8" t="e">
        <f t="shared" si="1"/>
        <v>#VALUE!</v>
      </c>
      <c r="AK42" s="8" t="e">
        <f t="shared" si="15"/>
        <v>#VALUE!</v>
      </c>
      <c r="AL42" s="8" t="e">
        <f t="shared" si="2"/>
        <v>#VALUE!</v>
      </c>
      <c r="AM42" s="8"/>
      <c r="AN42" s="8" t="s">
        <v>162</v>
      </c>
      <c r="AO42" s="9">
        <v>17259</v>
      </c>
      <c r="AP42" s="9">
        <v>17624</v>
      </c>
      <c r="AQ42" s="8" t="e">
        <f t="shared" si="3"/>
        <v>#VALUE!</v>
      </c>
      <c r="AR42" s="4" t="e">
        <f t="shared" si="4"/>
        <v>#VALUE!</v>
      </c>
      <c r="AS42" s="4" t="e">
        <f t="shared" si="5"/>
        <v>#VALUE!</v>
      </c>
      <c r="AT42" s="4" t="e">
        <f t="shared" si="6"/>
        <v>#VALUE!</v>
      </c>
      <c r="BC42" s="1" t="s">
        <v>150</v>
      </c>
      <c r="BD42" s="44">
        <v>26025</v>
      </c>
      <c r="BE42" s="44">
        <v>26390</v>
      </c>
      <c r="BF42" s="1" t="e">
        <f t="shared" si="11"/>
        <v>#VALUE!</v>
      </c>
      <c r="BG42" s="1" t="e">
        <f t="shared" si="12"/>
        <v>#VALUE!</v>
      </c>
      <c r="BH42" s="1" t="e">
        <f t="shared" si="13"/>
        <v>#VALUE!</v>
      </c>
      <c r="BI42" s="1"/>
      <c r="BJ42" s="1" t="e">
        <f t="shared" si="14"/>
        <v>#VALUE!</v>
      </c>
    </row>
    <row r="43" spans="26:62" hidden="1" x14ac:dyDescent="0.3">
      <c r="Z43" s="4" t="s">
        <v>30</v>
      </c>
      <c r="AF43" s="8" t="s">
        <v>153</v>
      </c>
      <c r="AG43" s="24">
        <v>23834</v>
      </c>
      <c r="AH43" s="24">
        <v>24198</v>
      </c>
      <c r="AI43" s="8" t="e">
        <f t="shared" si="0"/>
        <v>#VALUE!</v>
      </c>
      <c r="AJ43" s="8" t="e">
        <f t="shared" si="1"/>
        <v>#VALUE!</v>
      </c>
      <c r="AK43" s="8" t="e">
        <f t="shared" si="15"/>
        <v>#VALUE!</v>
      </c>
      <c r="AL43" s="8" t="e">
        <f t="shared" si="2"/>
        <v>#VALUE!</v>
      </c>
      <c r="AM43" s="8"/>
      <c r="AN43" s="8" t="s">
        <v>163</v>
      </c>
      <c r="AO43" s="9">
        <v>16529</v>
      </c>
      <c r="AP43" s="9">
        <v>16893</v>
      </c>
      <c r="AQ43" s="8" t="e">
        <f t="shared" si="3"/>
        <v>#VALUE!</v>
      </c>
      <c r="AR43" s="4" t="e">
        <f t="shared" si="4"/>
        <v>#VALUE!</v>
      </c>
      <c r="AS43" s="4" t="e">
        <f t="shared" si="5"/>
        <v>#VALUE!</v>
      </c>
      <c r="AT43" s="4" t="e">
        <f t="shared" si="6"/>
        <v>#VALUE!</v>
      </c>
      <c r="BC43" s="1" t="s">
        <v>251</v>
      </c>
      <c r="BD43" s="44">
        <v>25660</v>
      </c>
      <c r="BE43" s="44">
        <v>26024</v>
      </c>
      <c r="BF43" s="1" t="e">
        <f t="shared" si="11"/>
        <v>#VALUE!</v>
      </c>
      <c r="BG43" s="1" t="e">
        <f t="shared" si="12"/>
        <v>#VALUE!</v>
      </c>
      <c r="BH43" s="1" t="e">
        <f t="shared" si="13"/>
        <v>#VALUE!</v>
      </c>
      <c r="BI43" s="1"/>
      <c r="BJ43" s="1" t="e">
        <f t="shared" si="14"/>
        <v>#VALUE!</v>
      </c>
    </row>
    <row r="44" spans="26:62" hidden="1" x14ac:dyDescent="0.3">
      <c r="Z44" s="4" t="s">
        <v>29</v>
      </c>
      <c r="AF44" s="8" t="s">
        <v>154</v>
      </c>
      <c r="AG44" s="9">
        <v>23103</v>
      </c>
      <c r="AH44" s="9">
        <v>23468</v>
      </c>
      <c r="AI44" s="8" t="e">
        <f t="shared" si="0"/>
        <v>#VALUE!</v>
      </c>
      <c r="AJ44" s="8" t="e">
        <f t="shared" si="1"/>
        <v>#VALUE!</v>
      </c>
      <c r="AK44" s="8" t="e">
        <f t="shared" si="15"/>
        <v>#VALUE!</v>
      </c>
      <c r="AL44" s="8" t="e">
        <f t="shared" si="2"/>
        <v>#VALUE!</v>
      </c>
      <c r="AM44" s="8"/>
      <c r="AN44" s="8" t="s">
        <v>164</v>
      </c>
      <c r="AO44" s="9">
        <v>15798</v>
      </c>
      <c r="AP44" s="9">
        <v>16163</v>
      </c>
      <c r="AQ44" s="8" t="e">
        <f t="shared" si="3"/>
        <v>#VALUE!</v>
      </c>
      <c r="AR44" s="4" t="e">
        <f t="shared" si="4"/>
        <v>#VALUE!</v>
      </c>
      <c r="AS44" s="4" t="e">
        <f t="shared" si="5"/>
        <v>#VALUE!</v>
      </c>
      <c r="AT44" s="4" t="e">
        <f t="shared" si="6"/>
        <v>#VALUE!</v>
      </c>
      <c r="BC44" s="1" t="s">
        <v>151</v>
      </c>
      <c r="BD44" s="44">
        <v>25295</v>
      </c>
      <c r="BE44" s="44">
        <v>25659</v>
      </c>
      <c r="BF44" s="1" t="e">
        <f t="shared" si="11"/>
        <v>#VALUE!</v>
      </c>
      <c r="BG44" s="1" t="e">
        <f t="shared" si="12"/>
        <v>#VALUE!</v>
      </c>
      <c r="BH44" s="1" t="e">
        <f t="shared" si="13"/>
        <v>#VALUE!</v>
      </c>
      <c r="BI44" s="1"/>
      <c r="BJ44" s="1" t="e">
        <f t="shared" si="14"/>
        <v>#VALUE!</v>
      </c>
    </row>
    <row r="45" spans="26:62" hidden="1" x14ac:dyDescent="0.3">
      <c r="Z45" s="4" t="s">
        <v>28</v>
      </c>
      <c r="AF45" s="8" t="s">
        <v>155</v>
      </c>
      <c r="AG45" s="24">
        <v>22373</v>
      </c>
      <c r="AH45" s="24">
        <v>22737</v>
      </c>
      <c r="AI45" s="8" t="e">
        <f t="shared" si="0"/>
        <v>#VALUE!</v>
      </c>
      <c r="AJ45" s="8" t="e">
        <f t="shared" si="1"/>
        <v>#VALUE!</v>
      </c>
      <c r="AK45" s="8" t="e">
        <f t="shared" si="15"/>
        <v>#VALUE!</v>
      </c>
      <c r="AL45" s="8" t="e">
        <f t="shared" si="2"/>
        <v>#VALUE!</v>
      </c>
      <c r="AM45" s="8"/>
      <c r="AN45" s="8" t="s">
        <v>165</v>
      </c>
      <c r="AO45" s="9">
        <v>15068</v>
      </c>
      <c r="AP45" s="9">
        <v>15432</v>
      </c>
      <c r="AQ45" s="8" t="e">
        <f t="shared" si="3"/>
        <v>#VALUE!</v>
      </c>
      <c r="AR45" s="4" t="e">
        <f t="shared" si="4"/>
        <v>#VALUE!</v>
      </c>
      <c r="AS45" s="4" t="e">
        <f t="shared" si="5"/>
        <v>#VALUE!</v>
      </c>
      <c r="AT45" s="4" t="e">
        <f t="shared" si="6"/>
        <v>#VALUE!</v>
      </c>
      <c r="BC45" s="1" t="s">
        <v>252</v>
      </c>
      <c r="BD45" s="44">
        <v>24930</v>
      </c>
      <c r="BE45" s="44">
        <v>25294</v>
      </c>
      <c r="BF45" s="1" t="e">
        <f t="shared" si="11"/>
        <v>#VALUE!</v>
      </c>
      <c r="BG45" s="1" t="e">
        <f t="shared" si="12"/>
        <v>#VALUE!</v>
      </c>
      <c r="BH45" s="1" t="e">
        <f t="shared" si="13"/>
        <v>#VALUE!</v>
      </c>
      <c r="BI45" s="1"/>
      <c r="BJ45" s="1" t="e">
        <f t="shared" si="14"/>
        <v>#VALUE!</v>
      </c>
    </row>
    <row r="46" spans="26:62" hidden="1" x14ac:dyDescent="0.3">
      <c r="Z46" s="4" t="s">
        <v>27</v>
      </c>
      <c r="AF46" s="8" t="s">
        <v>156</v>
      </c>
      <c r="AG46" s="9">
        <v>21642</v>
      </c>
      <c r="AH46" s="9">
        <v>22007</v>
      </c>
      <c r="AI46" s="8" t="e">
        <f t="shared" si="0"/>
        <v>#VALUE!</v>
      </c>
      <c r="AJ46" s="8" t="e">
        <f t="shared" si="1"/>
        <v>#VALUE!</v>
      </c>
      <c r="AK46" s="8" t="e">
        <f t="shared" si="15"/>
        <v>#VALUE!</v>
      </c>
      <c r="AL46" s="8" t="e">
        <f t="shared" si="2"/>
        <v>#VALUE!</v>
      </c>
      <c r="AM46" s="8"/>
      <c r="AN46" s="8" t="s">
        <v>166</v>
      </c>
      <c r="AO46" s="9">
        <v>14337</v>
      </c>
      <c r="AP46" s="9">
        <v>14702</v>
      </c>
      <c r="AQ46" s="8" t="e">
        <f t="shared" si="3"/>
        <v>#VALUE!</v>
      </c>
      <c r="AR46" s="4" t="e">
        <f t="shared" si="4"/>
        <v>#VALUE!</v>
      </c>
      <c r="AS46" s="4" t="e">
        <f t="shared" si="5"/>
        <v>#VALUE!</v>
      </c>
      <c r="AT46" s="4" t="e">
        <f t="shared" si="6"/>
        <v>#VALUE!</v>
      </c>
      <c r="BC46" s="1" t="s">
        <v>152</v>
      </c>
      <c r="BD46" s="44">
        <v>24564</v>
      </c>
      <c r="BE46" s="44">
        <v>24929</v>
      </c>
      <c r="BF46" s="1" t="e">
        <f t="shared" si="11"/>
        <v>#VALUE!</v>
      </c>
      <c r="BG46" s="1" t="e">
        <f t="shared" si="12"/>
        <v>#VALUE!</v>
      </c>
      <c r="BH46" s="1" t="e">
        <f t="shared" si="13"/>
        <v>#VALUE!</v>
      </c>
      <c r="BI46" s="1"/>
      <c r="BJ46" s="1" t="e">
        <f t="shared" si="14"/>
        <v>#VALUE!</v>
      </c>
    </row>
    <row r="47" spans="26:62" hidden="1" x14ac:dyDescent="0.3">
      <c r="Z47" s="4" t="s">
        <v>26</v>
      </c>
      <c r="AF47" s="8" t="s">
        <v>157</v>
      </c>
      <c r="AG47" s="24">
        <v>20912</v>
      </c>
      <c r="AH47" s="24">
        <v>21276</v>
      </c>
      <c r="AI47" s="8" t="e">
        <f t="shared" si="0"/>
        <v>#VALUE!</v>
      </c>
      <c r="AJ47" s="8" t="e">
        <f t="shared" si="1"/>
        <v>#VALUE!</v>
      </c>
      <c r="AK47" s="8" t="e">
        <f t="shared" si="15"/>
        <v>#VALUE!</v>
      </c>
      <c r="AL47" s="8" t="e">
        <f t="shared" si="2"/>
        <v>#VALUE!</v>
      </c>
      <c r="AM47" s="8"/>
      <c r="AN47" s="8" t="s">
        <v>167</v>
      </c>
      <c r="AO47" s="9">
        <v>13607</v>
      </c>
      <c r="AP47" s="9">
        <v>13971</v>
      </c>
      <c r="AQ47" s="8" t="e">
        <f t="shared" si="3"/>
        <v>#VALUE!</v>
      </c>
      <c r="AR47" s="4" t="e">
        <f t="shared" si="4"/>
        <v>#VALUE!</v>
      </c>
      <c r="AS47" s="4" t="e">
        <f t="shared" si="5"/>
        <v>#VALUE!</v>
      </c>
      <c r="AT47" s="4" t="e">
        <f t="shared" si="6"/>
        <v>#VALUE!</v>
      </c>
      <c r="BC47" s="1" t="s">
        <v>253</v>
      </c>
      <c r="BD47" s="44">
        <v>24199</v>
      </c>
      <c r="BE47" s="44">
        <v>24563</v>
      </c>
      <c r="BF47" s="1" t="e">
        <f t="shared" si="11"/>
        <v>#VALUE!</v>
      </c>
      <c r="BG47" s="1" t="e">
        <f t="shared" si="12"/>
        <v>#VALUE!</v>
      </c>
      <c r="BH47" s="1" t="e">
        <f t="shared" si="13"/>
        <v>#VALUE!</v>
      </c>
      <c r="BI47" s="1"/>
      <c r="BJ47" s="1" t="e">
        <f t="shared" si="14"/>
        <v>#VALUE!</v>
      </c>
    </row>
    <row r="48" spans="26:62" hidden="1" x14ac:dyDescent="0.3">
      <c r="Z48" s="4" t="s">
        <v>25</v>
      </c>
      <c r="AF48" s="8" t="s">
        <v>158</v>
      </c>
      <c r="AG48" s="9">
        <v>20181</v>
      </c>
      <c r="AH48" s="9">
        <v>20546</v>
      </c>
      <c r="AI48" s="8" t="e">
        <f t="shared" si="0"/>
        <v>#VALUE!</v>
      </c>
      <c r="AJ48" s="8" t="e">
        <f t="shared" si="1"/>
        <v>#VALUE!</v>
      </c>
      <c r="AK48" s="8" t="e">
        <f t="shared" si="15"/>
        <v>#VALUE!</v>
      </c>
      <c r="AL48" s="8" t="e">
        <f t="shared" si="2"/>
        <v>#VALUE!</v>
      </c>
      <c r="AM48" s="8"/>
      <c r="AN48" s="8" t="s">
        <v>168</v>
      </c>
      <c r="AO48" s="9">
        <v>12876</v>
      </c>
      <c r="AP48" s="9">
        <v>13241</v>
      </c>
      <c r="AQ48" s="8" t="e">
        <f t="shared" si="3"/>
        <v>#VALUE!</v>
      </c>
      <c r="AR48" s="4" t="e">
        <f t="shared" si="4"/>
        <v>#VALUE!</v>
      </c>
      <c r="AS48" s="4" t="e">
        <f t="shared" si="5"/>
        <v>#VALUE!</v>
      </c>
      <c r="AT48" s="4" t="e">
        <f t="shared" si="6"/>
        <v>#VALUE!</v>
      </c>
      <c r="BC48" s="1" t="s">
        <v>153</v>
      </c>
      <c r="BD48" s="44">
        <v>23834</v>
      </c>
      <c r="BE48" s="44">
        <v>24198</v>
      </c>
      <c r="BF48" s="1" t="e">
        <f t="shared" si="11"/>
        <v>#VALUE!</v>
      </c>
      <c r="BG48" s="1" t="e">
        <f t="shared" si="12"/>
        <v>#VALUE!</v>
      </c>
      <c r="BH48" s="1" t="e">
        <f t="shared" si="13"/>
        <v>#VALUE!</v>
      </c>
      <c r="BI48" s="1"/>
      <c r="BJ48" s="1" t="e">
        <f t="shared" si="14"/>
        <v>#VALUE!</v>
      </c>
    </row>
    <row r="49" spans="26:62" hidden="1" x14ac:dyDescent="0.3">
      <c r="Z49" s="4" t="s">
        <v>24</v>
      </c>
      <c r="AF49" s="8" t="s">
        <v>159</v>
      </c>
      <c r="AG49" s="24">
        <v>19451</v>
      </c>
      <c r="AH49" s="24">
        <v>19815</v>
      </c>
      <c r="AI49" s="8" t="e">
        <f t="shared" si="0"/>
        <v>#VALUE!</v>
      </c>
      <c r="AJ49" s="8" t="e">
        <f t="shared" si="1"/>
        <v>#VALUE!</v>
      </c>
      <c r="AK49" s="8" t="e">
        <f t="shared" si="15"/>
        <v>#VALUE!</v>
      </c>
      <c r="AL49" s="8" t="e">
        <f t="shared" si="2"/>
        <v>#VALUE!</v>
      </c>
      <c r="AM49" s="8"/>
      <c r="AN49" s="8" t="s">
        <v>169</v>
      </c>
      <c r="AO49" s="9">
        <v>12146</v>
      </c>
      <c r="AP49" s="9">
        <v>12510</v>
      </c>
      <c r="AQ49" s="8" t="e">
        <f t="shared" si="3"/>
        <v>#VALUE!</v>
      </c>
      <c r="AR49" s="4" t="e">
        <f t="shared" si="4"/>
        <v>#VALUE!</v>
      </c>
      <c r="AS49" s="4" t="e">
        <f t="shared" si="5"/>
        <v>#VALUE!</v>
      </c>
      <c r="AT49" s="4" t="e">
        <f t="shared" si="6"/>
        <v>#VALUE!</v>
      </c>
      <c r="BC49" s="1" t="s">
        <v>254</v>
      </c>
      <c r="BD49" s="44">
        <v>23469</v>
      </c>
      <c r="BE49" s="44">
        <v>23833</v>
      </c>
      <c r="BF49" s="1" t="e">
        <f t="shared" si="11"/>
        <v>#VALUE!</v>
      </c>
      <c r="BG49" s="1" t="e">
        <f t="shared" si="12"/>
        <v>#VALUE!</v>
      </c>
      <c r="BH49" s="1" t="e">
        <f t="shared" si="13"/>
        <v>#VALUE!</v>
      </c>
      <c r="BI49" s="1"/>
      <c r="BJ49" s="1" t="e">
        <f t="shared" si="14"/>
        <v>#VALUE!</v>
      </c>
    </row>
    <row r="50" spans="26:62" hidden="1" x14ac:dyDescent="0.3">
      <c r="Z50" s="4" t="s">
        <v>23</v>
      </c>
      <c r="AF50" s="8" t="s">
        <v>160</v>
      </c>
      <c r="AG50" s="9">
        <v>18720</v>
      </c>
      <c r="AH50" s="9">
        <v>19085</v>
      </c>
      <c r="AI50" s="8" t="e">
        <f t="shared" si="0"/>
        <v>#VALUE!</v>
      </c>
      <c r="AJ50" s="8" t="e">
        <f t="shared" si="1"/>
        <v>#VALUE!</v>
      </c>
      <c r="AK50" s="8" t="e">
        <f t="shared" si="15"/>
        <v>#VALUE!</v>
      </c>
      <c r="AL50" s="8" t="e">
        <f t="shared" si="2"/>
        <v>#VALUE!</v>
      </c>
      <c r="AM50" s="8"/>
      <c r="AN50" s="8" t="s">
        <v>170</v>
      </c>
      <c r="AO50" s="9">
        <v>11415</v>
      </c>
      <c r="AP50" s="9">
        <v>11780</v>
      </c>
      <c r="AQ50" s="8" t="e">
        <f t="shared" si="3"/>
        <v>#VALUE!</v>
      </c>
      <c r="AR50" s="4" t="e">
        <f t="shared" si="4"/>
        <v>#VALUE!</v>
      </c>
      <c r="AS50" s="4" t="e">
        <f t="shared" si="5"/>
        <v>#VALUE!</v>
      </c>
      <c r="AT50" s="4" t="e">
        <f t="shared" si="6"/>
        <v>#VALUE!</v>
      </c>
      <c r="BC50" s="1" t="s">
        <v>154</v>
      </c>
      <c r="BD50" s="44">
        <v>23103</v>
      </c>
      <c r="BE50" s="44">
        <v>23468</v>
      </c>
      <c r="BF50" s="1" t="e">
        <f t="shared" si="11"/>
        <v>#VALUE!</v>
      </c>
      <c r="BG50" s="1" t="e">
        <f t="shared" si="12"/>
        <v>#VALUE!</v>
      </c>
      <c r="BH50" s="1" t="e">
        <f t="shared" si="13"/>
        <v>#VALUE!</v>
      </c>
      <c r="BI50" s="1"/>
      <c r="BJ50" s="1" t="e">
        <f t="shared" si="14"/>
        <v>#VALUE!</v>
      </c>
    </row>
    <row r="51" spans="26:62" hidden="1" x14ac:dyDescent="0.3">
      <c r="Z51" s="4" t="s">
        <v>22</v>
      </c>
      <c r="AF51" s="8" t="s">
        <v>161</v>
      </c>
      <c r="AG51" s="24">
        <v>17990</v>
      </c>
      <c r="AH51" s="24">
        <v>18354</v>
      </c>
      <c r="AI51" s="8" t="e">
        <f>IF(AND($AI$6&gt;=AG51,$AI$6&lt;=AH51),"〇","×")</f>
        <v>#VALUE!</v>
      </c>
      <c r="AJ51" s="8" t="e">
        <f t="shared" si="1"/>
        <v>#VALUE!</v>
      </c>
      <c r="AK51" s="8" t="e">
        <f t="shared" si="15"/>
        <v>#VALUE!</v>
      </c>
      <c r="AL51" s="8" t="e">
        <f t="shared" si="2"/>
        <v>#VALUE!</v>
      </c>
      <c r="AM51" s="8"/>
      <c r="AN51" s="8" t="s">
        <v>171</v>
      </c>
      <c r="AO51" s="9">
        <v>10685</v>
      </c>
      <c r="AP51" s="9">
        <v>11049</v>
      </c>
      <c r="AQ51" s="8" t="e">
        <f t="shared" si="3"/>
        <v>#VALUE!</v>
      </c>
      <c r="AR51" s="4" t="e">
        <f t="shared" si="4"/>
        <v>#VALUE!</v>
      </c>
      <c r="AS51" s="4" t="e">
        <f t="shared" si="5"/>
        <v>#VALUE!</v>
      </c>
      <c r="AT51" s="4" t="e">
        <f t="shared" si="6"/>
        <v>#VALUE!</v>
      </c>
      <c r="BC51" s="1" t="s">
        <v>255</v>
      </c>
      <c r="BD51" s="44">
        <v>22738</v>
      </c>
      <c r="BE51" s="44">
        <v>23102</v>
      </c>
      <c r="BF51" s="1" t="e">
        <f t="shared" si="11"/>
        <v>#VALUE!</v>
      </c>
      <c r="BG51" s="1" t="e">
        <f t="shared" si="12"/>
        <v>#VALUE!</v>
      </c>
      <c r="BH51" s="1" t="e">
        <f t="shared" si="13"/>
        <v>#VALUE!</v>
      </c>
      <c r="BI51" s="1"/>
      <c r="BJ51" s="1" t="e">
        <f t="shared" si="14"/>
        <v>#VALUE!</v>
      </c>
    </row>
    <row r="52" spans="26:62" hidden="1" x14ac:dyDescent="0.3">
      <c r="Z52" s="4" t="s">
        <v>21</v>
      </c>
      <c r="AF52" s="8" t="s">
        <v>162</v>
      </c>
      <c r="AG52" s="9">
        <v>17259</v>
      </c>
      <c r="AH52" s="9">
        <v>17624</v>
      </c>
      <c r="AI52" s="8" t="e">
        <f t="shared" si="0"/>
        <v>#VALUE!</v>
      </c>
      <c r="AJ52" s="8" t="e">
        <f t="shared" si="1"/>
        <v>#VALUE!</v>
      </c>
      <c r="AK52" s="8" t="e">
        <f t="shared" si="15"/>
        <v>#VALUE!</v>
      </c>
      <c r="AL52" s="8" t="e">
        <f t="shared" si="2"/>
        <v>#VALUE!</v>
      </c>
      <c r="AM52" s="8"/>
      <c r="AN52" s="8" t="s">
        <v>172</v>
      </c>
      <c r="AO52" s="9">
        <v>9954</v>
      </c>
      <c r="AP52" s="9">
        <v>10319</v>
      </c>
      <c r="AQ52" s="8" t="e">
        <f t="shared" si="3"/>
        <v>#VALUE!</v>
      </c>
      <c r="AR52" s="4" t="e">
        <f t="shared" si="4"/>
        <v>#VALUE!</v>
      </c>
      <c r="AS52" s="4" t="e">
        <f t="shared" si="5"/>
        <v>#VALUE!</v>
      </c>
      <c r="AT52" s="4" t="e">
        <f>IF(AND($AI$15&gt;=AO52,$AI$15&lt;=AP52),"〇","×")</f>
        <v>#VALUE!</v>
      </c>
      <c r="BC52" s="1" t="s">
        <v>155</v>
      </c>
      <c r="BD52" s="44">
        <v>22373</v>
      </c>
      <c r="BE52" s="44">
        <v>22737</v>
      </c>
      <c r="BF52" s="1" t="e">
        <f t="shared" si="11"/>
        <v>#VALUE!</v>
      </c>
      <c r="BG52" s="1" t="e">
        <f t="shared" si="12"/>
        <v>#VALUE!</v>
      </c>
      <c r="BH52" s="1" t="e">
        <f t="shared" si="13"/>
        <v>#VALUE!</v>
      </c>
      <c r="BI52" s="1"/>
      <c r="BJ52" s="1" t="e">
        <f t="shared" si="14"/>
        <v>#VALUE!</v>
      </c>
    </row>
    <row r="53" spans="26:62" hidden="1" x14ac:dyDescent="0.3">
      <c r="Z53" s="4" t="s">
        <v>20</v>
      </c>
      <c r="AF53" s="8" t="s">
        <v>163</v>
      </c>
      <c r="AG53" s="24">
        <v>16529</v>
      </c>
      <c r="AH53" s="24">
        <v>16893</v>
      </c>
      <c r="AI53" s="8" t="e">
        <f t="shared" si="0"/>
        <v>#VALUE!</v>
      </c>
      <c r="AJ53" s="8" t="e">
        <f t="shared" si="1"/>
        <v>#VALUE!</v>
      </c>
      <c r="AK53" s="8" t="e">
        <f t="shared" si="15"/>
        <v>#VALUE!</v>
      </c>
      <c r="AL53" s="8" t="e">
        <f t="shared" si="2"/>
        <v>#VALUE!</v>
      </c>
      <c r="AM53" s="8"/>
      <c r="BC53" s="1" t="s">
        <v>256</v>
      </c>
      <c r="BD53" s="44">
        <v>22008</v>
      </c>
      <c r="BE53" s="44">
        <v>22372</v>
      </c>
      <c r="BF53" s="1" t="e">
        <f t="shared" si="11"/>
        <v>#VALUE!</v>
      </c>
      <c r="BG53" s="1" t="e">
        <f t="shared" si="12"/>
        <v>#VALUE!</v>
      </c>
      <c r="BH53" s="1" t="e">
        <f t="shared" si="13"/>
        <v>#VALUE!</v>
      </c>
      <c r="BI53" s="1"/>
      <c r="BJ53" s="1" t="e">
        <f t="shared" si="14"/>
        <v>#VALUE!</v>
      </c>
    </row>
    <row r="54" spans="26:62" hidden="1" x14ac:dyDescent="0.3">
      <c r="Z54" s="4" t="s">
        <v>19</v>
      </c>
      <c r="AF54" s="8" t="s">
        <v>164</v>
      </c>
      <c r="AG54" s="9">
        <v>15798</v>
      </c>
      <c r="AH54" s="9">
        <v>16163</v>
      </c>
      <c r="AI54" s="8" t="e">
        <f t="shared" si="0"/>
        <v>#VALUE!</v>
      </c>
      <c r="AJ54" s="8" t="e">
        <f t="shared" si="1"/>
        <v>#VALUE!</v>
      </c>
      <c r="AK54" s="8" t="e">
        <f t="shared" si="15"/>
        <v>#VALUE!</v>
      </c>
      <c r="AL54" s="8" t="e">
        <f t="shared" si="2"/>
        <v>#VALUE!</v>
      </c>
      <c r="AM54" s="8"/>
      <c r="BC54" s="1" t="s">
        <v>156</v>
      </c>
      <c r="BD54" s="44">
        <v>21642</v>
      </c>
      <c r="BE54" s="44">
        <v>22007</v>
      </c>
      <c r="BF54" s="1" t="e">
        <f t="shared" si="11"/>
        <v>#VALUE!</v>
      </c>
      <c r="BG54" s="1" t="e">
        <f t="shared" si="12"/>
        <v>#VALUE!</v>
      </c>
      <c r="BH54" s="1" t="e">
        <f t="shared" si="13"/>
        <v>#VALUE!</v>
      </c>
      <c r="BI54" s="1"/>
      <c r="BJ54" s="1" t="e">
        <f t="shared" si="14"/>
        <v>#VALUE!</v>
      </c>
    </row>
    <row r="55" spans="26:62" hidden="1" x14ac:dyDescent="0.3">
      <c r="Z55" s="4" t="s">
        <v>18</v>
      </c>
      <c r="AF55" s="8" t="s">
        <v>165</v>
      </c>
      <c r="AG55" s="24">
        <v>15068</v>
      </c>
      <c r="AH55" s="24">
        <v>15432</v>
      </c>
      <c r="AI55" s="8" t="e">
        <f t="shared" si="0"/>
        <v>#VALUE!</v>
      </c>
      <c r="AJ55" s="8" t="e">
        <f t="shared" si="1"/>
        <v>#VALUE!</v>
      </c>
      <c r="AK55" s="8" t="e">
        <f t="shared" si="15"/>
        <v>#VALUE!</v>
      </c>
      <c r="AL55" s="8" t="e">
        <f t="shared" si="2"/>
        <v>#VALUE!</v>
      </c>
      <c r="AM55" s="8"/>
      <c r="BC55" s="1" t="s">
        <v>257</v>
      </c>
      <c r="BD55" s="44">
        <v>21277</v>
      </c>
      <c r="BE55" s="44">
        <v>21641</v>
      </c>
      <c r="BF55" s="1" t="e">
        <f t="shared" si="11"/>
        <v>#VALUE!</v>
      </c>
      <c r="BG55" s="1" t="e">
        <f t="shared" si="12"/>
        <v>#VALUE!</v>
      </c>
      <c r="BH55" s="1" t="e">
        <f t="shared" si="13"/>
        <v>#VALUE!</v>
      </c>
      <c r="BI55" s="1"/>
      <c r="BJ55" s="1" t="e">
        <f t="shared" si="14"/>
        <v>#VALUE!</v>
      </c>
    </row>
    <row r="56" spans="26:62" hidden="1" x14ac:dyDescent="0.3">
      <c r="Z56" s="4" t="s">
        <v>17</v>
      </c>
      <c r="AF56" s="8" t="s">
        <v>166</v>
      </c>
      <c r="AG56" s="9">
        <v>14337</v>
      </c>
      <c r="AH56" s="9">
        <v>14702</v>
      </c>
      <c r="AI56" s="8" t="e">
        <f t="shared" si="0"/>
        <v>#VALUE!</v>
      </c>
      <c r="AJ56" s="8" t="e">
        <f t="shared" si="1"/>
        <v>#VALUE!</v>
      </c>
      <c r="AK56" s="8" t="e">
        <f t="shared" si="15"/>
        <v>#VALUE!</v>
      </c>
      <c r="AL56" s="8" t="e">
        <f t="shared" si="2"/>
        <v>#VALUE!</v>
      </c>
      <c r="AM56" s="8"/>
      <c r="BC56" s="1" t="s">
        <v>157</v>
      </c>
      <c r="BD56" s="44">
        <v>20912</v>
      </c>
      <c r="BE56" s="44">
        <v>21276</v>
      </c>
      <c r="BF56" s="1" t="e">
        <f t="shared" si="11"/>
        <v>#VALUE!</v>
      </c>
      <c r="BG56" s="1" t="e">
        <f t="shared" si="12"/>
        <v>#VALUE!</v>
      </c>
      <c r="BH56" s="1" t="e">
        <f t="shared" si="13"/>
        <v>#VALUE!</v>
      </c>
      <c r="BI56" s="1"/>
      <c r="BJ56" s="1" t="e">
        <f t="shared" si="14"/>
        <v>#VALUE!</v>
      </c>
    </row>
    <row r="57" spans="26:62" hidden="1" x14ac:dyDescent="0.3">
      <c r="Z57" s="4" t="s">
        <v>16</v>
      </c>
      <c r="AF57" s="8" t="s">
        <v>167</v>
      </c>
      <c r="AG57" s="24">
        <v>13607</v>
      </c>
      <c r="AH57" s="24">
        <v>13971</v>
      </c>
      <c r="AI57" s="8" t="e">
        <f t="shared" si="0"/>
        <v>#VALUE!</v>
      </c>
      <c r="AJ57" s="8" t="e">
        <f t="shared" si="1"/>
        <v>#VALUE!</v>
      </c>
      <c r="AK57" s="8" t="e">
        <f t="shared" si="15"/>
        <v>#VALUE!</v>
      </c>
      <c r="AL57" s="8" t="e">
        <f t="shared" si="2"/>
        <v>#VALUE!</v>
      </c>
      <c r="AM57" s="8"/>
      <c r="BC57" s="1" t="s">
        <v>258</v>
      </c>
      <c r="BD57" s="44">
        <v>20547</v>
      </c>
      <c r="BE57" s="44">
        <v>20911</v>
      </c>
      <c r="BF57" s="1" t="e">
        <f t="shared" si="11"/>
        <v>#VALUE!</v>
      </c>
      <c r="BG57" s="1" t="e">
        <f t="shared" si="12"/>
        <v>#VALUE!</v>
      </c>
      <c r="BH57" s="1" t="e">
        <f t="shared" si="13"/>
        <v>#VALUE!</v>
      </c>
      <c r="BI57" s="1"/>
      <c r="BJ57" s="1" t="e">
        <f t="shared" si="14"/>
        <v>#VALUE!</v>
      </c>
    </row>
    <row r="58" spans="26:62" hidden="1" x14ac:dyDescent="0.3">
      <c r="Z58" s="4" t="s">
        <v>15</v>
      </c>
      <c r="AF58" s="8" t="s">
        <v>168</v>
      </c>
      <c r="AG58" s="9">
        <v>12876</v>
      </c>
      <c r="AH58" s="9">
        <v>13241</v>
      </c>
      <c r="AI58" s="8" t="e">
        <f t="shared" si="0"/>
        <v>#VALUE!</v>
      </c>
      <c r="AJ58" s="8" t="e">
        <f t="shared" si="1"/>
        <v>#VALUE!</v>
      </c>
      <c r="AK58" s="8" t="e">
        <f t="shared" si="15"/>
        <v>#VALUE!</v>
      </c>
      <c r="AL58" s="8" t="e">
        <f t="shared" si="2"/>
        <v>#VALUE!</v>
      </c>
      <c r="AM58" s="8"/>
      <c r="BC58" s="1" t="s">
        <v>158</v>
      </c>
      <c r="BD58" s="44">
        <v>20181</v>
      </c>
      <c r="BE58" s="44">
        <v>20546</v>
      </c>
      <c r="BF58" s="1" t="e">
        <f t="shared" si="11"/>
        <v>#VALUE!</v>
      </c>
      <c r="BG58" s="1" t="e">
        <f t="shared" si="12"/>
        <v>#VALUE!</v>
      </c>
      <c r="BH58" s="1" t="e">
        <f t="shared" si="13"/>
        <v>#VALUE!</v>
      </c>
      <c r="BI58" s="1"/>
      <c r="BJ58" s="1" t="e">
        <f t="shared" si="14"/>
        <v>#VALUE!</v>
      </c>
    </row>
    <row r="59" spans="26:62" hidden="1" x14ac:dyDescent="0.3">
      <c r="Z59" s="4" t="s">
        <v>14</v>
      </c>
      <c r="AF59" s="8" t="s">
        <v>169</v>
      </c>
      <c r="AG59" s="24">
        <v>12146</v>
      </c>
      <c r="AH59" s="24">
        <v>12510</v>
      </c>
      <c r="AI59" s="8" t="e">
        <f t="shared" si="0"/>
        <v>#VALUE!</v>
      </c>
      <c r="AJ59" s="8" t="e">
        <f t="shared" si="1"/>
        <v>#VALUE!</v>
      </c>
      <c r="AK59" s="8" t="e">
        <f t="shared" si="15"/>
        <v>#VALUE!</v>
      </c>
      <c r="AL59" s="8" t="e">
        <f t="shared" si="2"/>
        <v>#VALUE!</v>
      </c>
      <c r="AM59" s="8"/>
      <c r="BC59" s="1" t="s">
        <v>259</v>
      </c>
      <c r="BD59" s="44">
        <v>19816</v>
      </c>
      <c r="BE59" s="44">
        <v>20180</v>
      </c>
      <c r="BF59" s="1" t="e">
        <f t="shared" si="11"/>
        <v>#VALUE!</v>
      </c>
      <c r="BG59" s="1" t="e">
        <f t="shared" si="12"/>
        <v>#VALUE!</v>
      </c>
      <c r="BH59" s="1" t="e">
        <f t="shared" si="13"/>
        <v>#VALUE!</v>
      </c>
      <c r="BI59" s="1"/>
      <c r="BJ59" s="1" t="e">
        <f t="shared" si="14"/>
        <v>#VALUE!</v>
      </c>
    </row>
    <row r="60" spans="26:62" hidden="1" x14ac:dyDescent="0.3">
      <c r="Z60" s="4" t="s">
        <v>13</v>
      </c>
      <c r="AF60" s="8" t="s">
        <v>170</v>
      </c>
      <c r="AG60" s="9">
        <v>11415</v>
      </c>
      <c r="AH60" s="9">
        <v>11780</v>
      </c>
      <c r="AI60" s="8" t="e">
        <f t="shared" si="0"/>
        <v>#VALUE!</v>
      </c>
      <c r="AJ60" s="8" t="e">
        <f t="shared" si="1"/>
        <v>#VALUE!</v>
      </c>
      <c r="AK60" s="8" t="e">
        <f t="shared" si="15"/>
        <v>#VALUE!</v>
      </c>
      <c r="AL60" s="8" t="e">
        <f t="shared" si="2"/>
        <v>#VALUE!</v>
      </c>
      <c r="AM60" s="8"/>
      <c r="BC60" s="1" t="s">
        <v>159</v>
      </c>
      <c r="BD60" s="44">
        <v>19451</v>
      </c>
      <c r="BE60" s="44">
        <v>19815</v>
      </c>
      <c r="BF60" s="1" t="e">
        <f t="shared" si="11"/>
        <v>#VALUE!</v>
      </c>
      <c r="BG60" s="1" t="e">
        <f t="shared" si="12"/>
        <v>#VALUE!</v>
      </c>
      <c r="BH60" s="1" t="e">
        <f t="shared" si="13"/>
        <v>#VALUE!</v>
      </c>
      <c r="BI60" s="1"/>
      <c r="BJ60" s="1" t="e">
        <f t="shared" si="14"/>
        <v>#VALUE!</v>
      </c>
    </row>
    <row r="61" spans="26:62" hidden="1" x14ac:dyDescent="0.3">
      <c r="Z61" s="4" t="s">
        <v>12</v>
      </c>
      <c r="AF61" s="8" t="s">
        <v>171</v>
      </c>
      <c r="AG61" s="24">
        <v>10685</v>
      </c>
      <c r="AH61" s="24">
        <v>11049</v>
      </c>
      <c r="AI61" s="8" t="e">
        <f t="shared" si="0"/>
        <v>#VALUE!</v>
      </c>
      <c r="AJ61" s="8" t="e">
        <f t="shared" si="1"/>
        <v>#VALUE!</v>
      </c>
      <c r="AK61" s="8" t="e">
        <f t="shared" si="15"/>
        <v>#VALUE!</v>
      </c>
      <c r="AL61" s="8" t="e">
        <f t="shared" si="2"/>
        <v>#VALUE!</v>
      </c>
      <c r="AM61" s="8"/>
      <c r="BC61" s="1" t="s">
        <v>260</v>
      </c>
      <c r="BD61" s="44">
        <v>19086</v>
      </c>
      <c r="BE61" s="44">
        <v>19450</v>
      </c>
      <c r="BF61" s="1" t="e">
        <f t="shared" si="11"/>
        <v>#VALUE!</v>
      </c>
      <c r="BG61" s="1" t="e">
        <f t="shared" si="12"/>
        <v>#VALUE!</v>
      </c>
      <c r="BH61" s="1" t="e">
        <f t="shared" si="13"/>
        <v>#VALUE!</v>
      </c>
      <c r="BI61" s="1"/>
      <c r="BJ61" s="1" t="e">
        <f t="shared" si="14"/>
        <v>#VALUE!</v>
      </c>
    </row>
    <row r="62" spans="26:62" hidden="1" x14ac:dyDescent="0.3">
      <c r="Z62" s="4" t="s">
        <v>11</v>
      </c>
      <c r="AF62" s="8" t="s">
        <v>172</v>
      </c>
      <c r="AG62" s="9">
        <v>9954</v>
      </c>
      <c r="AH62" s="9">
        <v>10319</v>
      </c>
      <c r="AI62" s="8" t="e">
        <f t="shared" si="0"/>
        <v>#VALUE!</v>
      </c>
      <c r="AJ62" s="8" t="e">
        <f t="shared" si="1"/>
        <v>#VALUE!</v>
      </c>
      <c r="AK62" s="8" t="e">
        <f t="shared" si="15"/>
        <v>#VALUE!</v>
      </c>
      <c r="AL62" s="8" t="e">
        <f t="shared" si="2"/>
        <v>#VALUE!</v>
      </c>
      <c r="AM62" s="8"/>
      <c r="BC62" s="1" t="s">
        <v>160</v>
      </c>
      <c r="BD62" s="44">
        <v>18720</v>
      </c>
      <c r="BE62" s="44">
        <v>19085</v>
      </c>
      <c r="BF62" s="1" t="e">
        <f t="shared" si="11"/>
        <v>#VALUE!</v>
      </c>
      <c r="BG62" s="1" t="e">
        <f t="shared" si="12"/>
        <v>#VALUE!</v>
      </c>
      <c r="BH62" s="1" t="e">
        <f t="shared" si="13"/>
        <v>#VALUE!</v>
      </c>
      <c r="BI62" s="1"/>
      <c r="BJ62" s="1" t="e">
        <f t="shared" si="14"/>
        <v>#VALUE!</v>
      </c>
    </row>
    <row r="63" spans="26:62" hidden="1" x14ac:dyDescent="0.3">
      <c r="Z63" s="4" t="s">
        <v>10</v>
      </c>
      <c r="BC63" s="1" t="s">
        <v>261</v>
      </c>
      <c r="BD63" s="44">
        <v>18355</v>
      </c>
      <c r="BE63" s="44">
        <v>18719</v>
      </c>
      <c r="BF63" s="1" t="e">
        <f t="shared" si="11"/>
        <v>#VALUE!</v>
      </c>
      <c r="BG63" s="1" t="e">
        <f t="shared" si="12"/>
        <v>#VALUE!</v>
      </c>
      <c r="BH63" s="1" t="e">
        <f t="shared" si="13"/>
        <v>#VALUE!</v>
      </c>
      <c r="BI63" s="1"/>
      <c r="BJ63" s="1" t="e">
        <f t="shared" si="14"/>
        <v>#VALUE!</v>
      </c>
    </row>
    <row r="64" spans="26:62" hidden="1" x14ac:dyDescent="0.3">
      <c r="Z64" s="4" t="s">
        <v>9</v>
      </c>
    </row>
    <row r="65" spans="26:26" hidden="1" x14ac:dyDescent="0.3">
      <c r="Z65" s="4" t="s">
        <v>8</v>
      </c>
    </row>
    <row r="66" spans="26:26" hidden="1" x14ac:dyDescent="0.3">
      <c r="Z66" s="4" t="s">
        <v>7</v>
      </c>
    </row>
    <row r="67" spans="26:26" hidden="1" x14ac:dyDescent="0.3">
      <c r="Z67" s="4" t="s">
        <v>6</v>
      </c>
    </row>
    <row r="68" spans="26:26" hidden="1" x14ac:dyDescent="0.3">
      <c r="Z68" s="4" t="s">
        <v>5</v>
      </c>
    </row>
    <row r="69" spans="26:26" hidden="1" x14ac:dyDescent="0.3">
      <c r="Z69" s="4" t="s">
        <v>184</v>
      </c>
    </row>
    <row r="99" ht="4.5" hidden="1" customHeight="1" x14ac:dyDescent="0.3"/>
    <row r="100" ht="15.65" customHeight="1" x14ac:dyDescent="0.3"/>
    <row r="1048575" ht="1.5" hidden="1" customHeight="1" x14ac:dyDescent="0.3"/>
  </sheetData>
  <sheetProtection algorithmName="SHA-512" hashValue="LauEnFNSEVEyWy2H1Zo5UlRWL2q5UTTNZ4OSGr2vviwYsfvkAFNHA9fOK82F6d+sK99O+ciRgCGQyswReUXlPQ==" saltValue="B2dJEgv9RTl8voyykV1HWA==" spinCount="100000" sheet="1" selectLockedCells="1"/>
  <mergeCells count="180">
    <mergeCell ref="Q2:S2"/>
    <mergeCell ref="L3:S3"/>
    <mergeCell ref="R29:R30"/>
    <mergeCell ref="S29:S30"/>
    <mergeCell ref="T29:T30"/>
    <mergeCell ref="T21:T22"/>
    <mergeCell ref="Q21:Q22"/>
    <mergeCell ref="S25:S26"/>
    <mergeCell ref="T25:T26"/>
    <mergeCell ref="S13:S14"/>
    <mergeCell ref="T13:T14"/>
    <mergeCell ref="U29:U30"/>
    <mergeCell ref="F30:H30"/>
    <mergeCell ref="S27:S28"/>
    <mergeCell ref="T27:T28"/>
    <mergeCell ref="U27:U28"/>
    <mergeCell ref="O27:P27"/>
    <mergeCell ref="Q27:Q28"/>
    <mergeCell ref="R27:R28"/>
    <mergeCell ref="B27:B30"/>
    <mergeCell ref="A27:A28"/>
    <mergeCell ref="D27:D30"/>
    <mergeCell ref="G27:H29"/>
    <mergeCell ref="I27:I28"/>
    <mergeCell ref="J27:J28"/>
    <mergeCell ref="K27:K28"/>
    <mergeCell ref="O25:P26"/>
    <mergeCell ref="Q25:Q26"/>
    <mergeCell ref="C29:C30"/>
    <mergeCell ref="I29:I30"/>
    <mergeCell ref="J29:J30"/>
    <mergeCell ref="K29:K30"/>
    <mergeCell ref="L29:L30"/>
    <mergeCell ref="M29:M30"/>
    <mergeCell ref="N29:N30"/>
    <mergeCell ref="L27:L28"/>
    <mergeCell ref="M27:M28"/>
    <mergeCell ref="N27:N28"/>
    <mergeCell ref="Q29:Q30"/>
    <mergeCell ref="U25:U26"/>
    <mergeCell ref="F24:H24"/>
    <mergeCell ref="A25:A26"/>
    <mergeCell ref="D25:D26"/>
    <mergeCell ref="E25:F25"/>
    <mergeCell ref="G25:H25"/>
    <mergeCell ref="I25:N26"/>
    <mergeCell ref="N23:N24"/>
    <mergeCell ref="Q23:Q24"/>
    <mergeCell ref="R23:R24"/>
    <mergeCell ref="S23:S24"/>
    <mergeCell ref="T23:T24"/>
    <mergeCell ref="U23:U24"/>
    <mergeCell ref="B25:B26"/>
    <mergeCell ref="R25:R26"/>
    <mergeCell ref="J23:J24"/>
    <mergeCell ref="K23:K24"/>
    <mergeCell ref="L23:L24"/>
    <mergeCell ref="M23:M24"/>
    <mergeCell ref="A21:A22"/>
    <mergeCell ref="D21:D24"/>
    <mergeCell ref="G21:H23"/>
    <mergeCell ref="I21:I22"/>
    <mergeCell ref="J21:J22"/>
    <mergeCell ref="A19:A20"/>
    <mergeCell ref="D19:D20"/>
    <mergeCell ref="E19:F19"/>
    <mergeCell ref="G19:H19"/>
    <mergeCell ref="I19:N20"/>
    <mergeCell ref="B19:B20"/>
    <mergeCell ref="B21:B24"/>
    <mergeCell ref="L21:L22"/>
    <mergeCell ref="K21:K22"/>
    <mergeCell ref="U21:U22"/>
    <mergeCell ref="C23:C24"/>
    <mergeCell ref="I23:I24"/>
    <mergeCell ref="S17:S18"/>
    <mergeCell ref="T17:T18"/>
    <mergeCell ref="U17:U18"/>
    <mergeCell ref="F18:H18"/>
    <mergeCell ref="S15:S16"/>
    <mergeCell ref="T15:T16"/>
    <mergeCell ref="U15:U16"/>
    <mergeCell ref="O15:P15"/>
    <mergeCell ref="Q15:Q16"/>
    <mergeCell ref="R15:R16"/>
    <mergeCell ref="M21:M22"/>
    <mergeCell ref="N21:N22"/>
    <mergeCell ref="O21:P21"/>
    <mergeCell ref="Q19:Q20"/>
    <mergeCell ref="R19:R20"/>
    <mergeCell ref="S19:S20"/>
    <mergeCell ref="T19:T20"/>
    <mergeCell ref="U19:U20"/>
    <mergeCell ref="O19:P20"/>
    <mergeCell ref="R21:R22"/>
    <mergeCell ref="S21:S22"/>
    <mergeCell ref="A15:A16"/>
    <mergeCell ref="D15:D18"/>
    <mergeCell ref="G15:H17"/>
    <mergeCell ref="I15:I16"/>
    <mergeCell ref="J15:J16"/>
    <mergeCell ref="K15:K16"/>
    <mergeCell ref="O13:P14"/>
    <mergeCell ref="Q13:Q14"/>
    <mergeCell ref="R13:R14"/>
    <mergeCell ref="B15:B18"/>
    <mergeCell ref="C17:C18"/>
    <mergeCell ref="I17:I18"/>
    <mergeCell ref="J17:J18"/>
    <mergeCell ref="K17:K18"/>
    <mergeCell ref="L17:L18"/>
    <mergeCell ref="M17:M18"/>
    <mergeCell ref="N17:N18"/>
    <mergeCell ref="L15:L16"/>
    <mergeCell ref="M15:M16"/>
    <mergeCell ref="N15:N16"/>
    <mergeCell ref="Q17:Q18"/>
    <mergeCell ref="R17:R18"/>
    <mergeCell ref="U13:U14"/>
    <mergeCell ref="F12:H12"/>
    <mergeCell ref="A13:A14"/>
    <mergeCell ref="D13:D14"/>
    <mergeCell ref="E13:F13"/>
    <mergeCell ref="G13:H13"/>
    <mergeCell ref="I13:N14"/>
    <mergeCell ref="N11:N12"/>
    <mergeCell ref="Q11:Q12"/>
    <mergeCell ref="R11:R12"/>
    <mergeCell ref="S11:S12"/>
    <mergeCell ref="T11:T12"/>
    <mergeCell ref="U11:U12"/>
    <mergeCell ref="B13:B14"/>
    <mergeCell ref="J11:J12"/>
    <mergeCell ref="K11:K12"/>
    <mergeCell ref="L11:L12"/>
    <mergeCell ref="M11:M12"/>
    <mergeCell ref="A7:A8"/>
    <mergeCell ref="D7:D8"/>
    <mergeCell ref="E7:F7"/>
    <mergeCell ref="G7:H7"/>
    <mergeCell ref="I7:N8"/>
    <mergeCell ref="B7:B8"/>
    <mergeCell ref="Z4:AA4"/>
    <mergeCell ref="T6:U6"/>
    <mergeCell ref="N9:N10"/>
    <mergeCell ref="O9:P9"/>
    <mergeCell ref="Q7:Q8"/>
    <mergeCell ref="R7:R8"/>
    <mergeCell ref="S7:S8"/>
    <mergeCell ref="T7:T8"/>
    <mergeCell ref="U7:U8"/>
    <mergeCell ref="O7:P8"/>
    <mergeCell ref="I5:P6"/>
    <mergeCell ref="Q4:S4"/>
    <mergeCell ref="Q5:S5"/>
    <mergeCell ref="Q6:S6"/>
    <mergeCell ref="Q1:U1"/>
    <mergeCell ref="A2:I2"/>
    <mergeCell ref="M2:O2"/>
    <mergeCell ref="A3:I3"/>
    <mergeCell ref="C11:C12"/>
    <mergeCell ref="I11:I12"/>
    <mergeCell ref="B9:B12"/>
    <mergeCell ref="R9:R10"/>
    <mergeCell ref="S9:S10"/>
    <mergeCell ref="T9:T10"/>
    <mergeCell ref="U9:U10"/>
    <mergeCell ref="Q9:Q10"/>
    <mergeCell ref="K9:K10"/>
    <mergeCell ref="L9:L10"/>
    <mergeCell ref="M9:M10"/>
    <mergeCell ref="A4:H4"/>
    <mergeCell ref="A5:H5"/>
    <mergeCell ref="A6:H6"/>
    <mergeCell ref="I4:P4"/>
    <mergeCell ref="A9:A10"/>
    <mergeCell ref="D9:D12"/>
    <mergeCell ref="G9:H11"/>
    <mergeCell ref="I9:I10"/>
    <mergeCell ref="J9:J10"/>
  </mergeCells>
  <phoneticPr fontId="3"/>
  <conditionalFormatting sqref="I9:I10">
    <cfRule type="expression" dxfId="119" priority="8">
      <formula>COUNTIF($AM6,"*NG*")</formula>
    </cfRule>
  </conditionalFormatting>
  <conditionalFormatting sqref="I11:I12">
    <cfRule type="expression" dxfId="118" priority="7">
      <formula>COUNTIF($AM6,"*NG*")</formula>
    </cfRule>
  </conditionalFormatting>
  <conditionalFormatting sqref="I15:I16">
    <cfRule type="expression" dxfId="117" priority="6">
      <formula>COUNTIF($AM9,"*NG*")</formula>
    </cfRule>
  </conditionalFormatting>
  <conditionalFormatting sqref="I17:I18">
    <cfRule type="expression" dxfId="116" priority="5">
      <formula>COUNTIF($AM9,"*NG*")</formula>
    </cfRule>
  </conditionalFormatting>
  <conditionalFormatting sqref="I21:I22">
    <cfRule type="expression" dxfId="115" priority="4">
      <formula>COUNTIF($AM12,"*NG*")</formula>
    </cfRule>
  </conditionalFormatting>
  <conditionalFormatting sqref="I23:I24">
    <cfRule type="expression" dxfId="114" priority="3">
      <formula>COUNTIF($AM12,"*NG*")</formula>
    </cfRule>
  </conditionalFormatting>
  <conditionalFormatting sqref="I27:I28">
    <cfRule type="expression" dxfId="113" priority="2">
      <formula>COUNTIF($AM15,"*NG*")</formula>
    </cfRule>
  </conditionalFormatting>
  <conditionalFormatting sqref="I29:I30">
    <cfRule type="expression" dxfId="112" priority="1">
      <formula>COUNTIF($AM15,"*NG*")</formula>
    </cfRule>
  </conditionalFormatting>
  <conditionalFormatting sqref="J9">
    <cfRule type="expression" dxfId="111" priority="16">
      <formula>COUNTIF($AP8,"*受診NG*")</formula>
    </cfRule>
  </conditionalFormatting>
  <conditionalFormatting sqref="J11:J12">
    <cfRule type="expression" dxfId="110" priority="15">
      <formula>COUNTIF($AP8,"*受診NG*")</formula>
    </cfRule>
  </conditionalFormatting>
  <conditionalFormatting sqref="J15:J16">
    <cfRule type="expression" dxfId="109" priority="14">
      <formula>COUNTIF($AP11,"*受診NG*")</formula>
    </cfRule>
  </conditionalFormatting>
  <conditionalFormatting sqref="J17:J18">
    <cfRule type="expression" dxfId="108" priority="13">
      <formula>COUNTIF($AP11,"*受診NG*")</formula>
    </cfRule>
  </conditionalFormatting>
  <conditionalFormatting sqref="J21:J22">
    <cfRule type="expression" dxfId="107" priority="12">
      <formula>COUNTIF($AP14,"*受診NG*")</formula>
    </cfRule>
  </conditionalFormatting>
  <conditionalFormatting sqref="J23:J24">
    <cfRule type="expression" dxfId="106" priority="11">
      <formula>COUNTIF($AP14,"*受診NG*")</formula>
    </cfRule>
  </conditionalFormatting>
  <conditionalFormatting sqref="J27:J28">
    <cfRule type="expression" dxfId="105" priority="10">
      <formula>COUNTIF($AP17,"*受診NG*")</formula>
    </cfRule>
  </conditionalFormatting>
  <conditionalFormatting sqref="J29:J30">
    <cfRule type="expression" dxfId="104" priority="9">
      <formula>COUNTIF($AP17,"*受診NG*")</formula>
    </cfRule>
  </conditionalFormatting>
  <conditionalFormatting sqref="K9">
    <cfRule type="expression" dxfId="103" priority="30">
      <formula>COUNTIF($AO7,"*受診NG*")</formula>
    </cfRule>
  </conditionalFormatting>
  <conditionalFormatting sqref="K11">
    <cfRule type="expression" dxfId="102" priority="29">
      <formula>COUNTIF($AO7,"*受診NG*")</formula>
    </cfRule>
  </conditionalFormatting>
  <conditionalFormatting sqref="K15">
    <cfRule type="expression" dxfId="101" priority="28">
      <formula>COUNTIF($AO10,"*受診NG*")</formula>
    </cfRule>
  </conditionalFormatting>
  <conditionalFormatting sqref="K17">
    <cfRule type="expression" dxfId="100" priority="27">
      <formula>COUNTIF($AO10,"*受診NG*")</formula>
    </cfRule>
  </conditionalFormatting>
  <conditionalFormatting sqref="K21">
    <cfRule type="expression" dxfId="99" priority="20">
      <formula>COUNTIF($AO13,"*受診NG*")</formula>
    </cfRule>
  </conditionalFormatting>
  <conditionalFormatting sqref="K23">
    <cfRule type="expression" dxfId="98" priority="19">
      <formula>COUNTIF($AO13,"*受診NG*")</formula>
    </cfRule>
  </conditionalFormatting>
  <conditionalFormatting sqref="K27">
    <cfRule type="expression" dxfId="97" priority="26">
      <formula>COUNTIF($AO16,"*受診NG*")</formula>
    </cfRule>
  </conditionalFormatting>
  <conditionalFormatting sqref="K29">
    <cfRule type="expression" dxfId="96" priority="25">
      <formula>COUNTIF($AO16,"*受診NG*")</formula>
    </cfRule>
  </conditionalFormatting>
  <conditionalFormatting sqref="L9">
    <cfRule type="expression" dxfId="95" priority="40">
      <formula>COUNTIF($AK7,"*受診NG*")</formula>
    </cfRule>
  </conditionalFormatting>
  <conditionalFormatting sqref="L11:L12">
    <cfRule type="expression" dxfId="94" priority="37">
      <formula>COUNTIF($AK7,"*受診NG*")</formula>
    </cfRule>
  </conditionalFormatting>
  <conditionalFormatting sqref="L15">
    <cfRule type="expression" dxfId="93" priority="36">
      <formula>COUNTIF($AK10,"*受診NG*")</formula>
    </cfRule>
  </conditionalFormatting>
  <conditionalFormatting sqref="L17:L18">
    <cfRule type="expression" dxfId="92" priority="23">
      <formula>COUNTIF($AK10,"*受診NG*")</formula>
    </cfRule>
  </conditionalFormatting>
  <conditionalFormatting sqref="L21">
    <cfRule type="expression" dxfId="91" priority="22">
      <formula>COUNTIF($AK13,"*受診NG*")</formula>
    </cfRule>
  </conditionalFormatting>
  <conditionalFormatting sqref="L23:L24">
    <cfRule type="expression" dxfId="90" priority="17">
      <formula>COUNTIF($AK13,"*受診NG*")</formula>
    </cfRule>
  </conditionalFormatting>
  <conditionalFormatting sqref="L27">
    <cfRule type="expression" dxfId="89" priority="34">
      <formula>COUNTIF($AK16,"*受診NG*")</formula>
    </cfRule>
  </conditionalFormatting>
  <conditionalFormatting sqref="L29:L30">
    <cfRule type="expression" dxfId="88" priority="31">
      <formula>COUNTIF($AK16,"*受診NG*")</formula>
    </cfRule>
  </conditionalFormatting>
  <conditionalFormatting sqref="M9">
    <cfRule type="expression" dxfId="87" priority="39">
      <formula>COUNTIF($AG7,"*受診NG*")</formula>
    </cfRule>
  </conditionalFormatting>
  <conditionalFormatting sqref="M11:M12">
    <cfRule type="expression" dxfId="86" priority="38">
      <formula>COUNTIF($AG7,"*受診NG*")</formula>
    </cfRule>
  </conditionalFormatting>
  <conditionalFormatting sqref="M15">
    <cfRule type="expression" dxfId="85" priority="35">
      <formula>COUNTIF($AG10,"*受診NG*")</formula>
    </cfRule>
  </conditionalFormatting>
  <conditionalFormatting sqref="M17:M18">
    <cfRule type="expression" dxfId="84" priority="24">
      <formula>COUNTIF($AG10,"*受診NG*")</formula>
    </cfRule>
  </conditionalFormatting>
  <conditionalFormatting sqref="M21">
    <cfRule type="expression" dxfId="83" priority="21">
      <formula>COUNTIF($AG13,"*受診NG*")</formula>
    </cfRule>
  </conditionalFormatting>
  <conditionalFormatting sqref="M23:M24">
    <cfRule type="expression" dxfId="82" priority="18">
      <formula>COUNTIF($AG13,"*受診NG*")</formula>
    </cfRule>
  </conditionalFormatting>
  <conditionalFormatting sqref="M27">
    <cfRule type="expression" dxfId="81" priority="33">
      <formula>COUNTIF($AG16,"*受診NG*")</formula>
    </cfRule>
  </conditionalFormatting>
  <conditionalFormatting sqref="M29:M30">
    <cfRule type="expression" dxfId="80" priority="32">
      <formula>COUNTIF($AG16,"*受診NG*")</formula>
    </cfRule>
  </conditionalFormatting>
  <dataValidations count="31">
    <dataValidation type="list" allowBlank="1" showInputMessage="1" showErrorMessage="1" sqref="M23:M24" xr:uid="{768D0D57-4246-4794-A71E-A3EC161E7667}">
      <formula1>IF(AND(AG13="受診OK"),AJ11:AJ12,)</formula1>
    </dataValidation>
    <dataValidation type="list" allowBlank="1" showInputMessage="1" showErrorMessage="1" sqref="L23:L24" xr:uid="{2443CD09-C7FC-4CD5-B434-FA6CB8D51879}">
      <formula1>IF(AND(AK13="受診OK"),AJ11:AJ12,)</formula1>
    </dataValidation>
    <dataValidation type="list" allowBlank="1" showInputMessage="1" showErrorMessage="1" error="○か空白で入力をお願いします。" sqref="K23" xr:uid="{9461169A-CE9F-47AF-9CC0-8B9C39C2E1CD}">
      <formula1>IF(AND(AO13="受診OK"),AP4:AP5,)</formula1>
    </dataValidation>
    <dataValidation type="list" allowBlank="1" showInputMessage="1" showErrorMessage="1" sqref="M11:M12" xr:uid="{06F22BA3-57DA-493F-BB59-3DFE8B838DBB}">
      <formula1>IF(AND(AG7="受診OK"),AJ5:AJ6,)</formula1>
    </dataValidation>
    <dataValidation type="list" allowBlank="1" showInputMessage="1" showErrorMessage="1" sqref="L17:L18" xr:uid="{533F299E-BF28-4280-AD50-E60A86014EEB}">
      <formula1>IF(AND(AK10="受診OK"),AJ8:AJ9,)</formula1>
    </dataValidation>
    <dataValidation type="list" allowBlank="1" showInputMessage="1" showErrorMessage="1" error="○か空白で入力をお願いします。" sqref="K17" xr:uid="{8B156AE2-6A84-44AE-A505-8CD32DBA1B4F}">
      <formula1>IF(AND(AO10="受診OK"),AP4:AP5,)</formula1>
    </dataValidation>
    <dataValidation type="list" allowBlank="1" showInputMessage="1" showErrorMessage="1" error="○か空白で入力をお願いします。" sqref="K11" xr:uid="{DC20E151-0D7E-4450-BF27-194532A97BF0}">
      <formula1>IF(AND(AO7="受診OK"),AP4:AP5,)</formula1>
    </dataValidation>
    <dataValidation type="list" allowBlank="1" showInputMessage="1" showErrorMessage="1" error="○か空白で入力をお願いします。" sqref="K29" xr:uid="{6CC76D9F-F027-45F7-B93E-A408C7C19396}">
      <formula1>IF(AND(AO16="受診OK"),AP4:AP5,)</formula1>
    </dataValidation>
    <dataValidation type="list" allowBlank="1" showInputMessage="1" showErrorMessage="1" error="○か空白で入力をお願いします。" sqref="N17:N18 N11:N12 N23:N24 N29:N30" xr:uid="{E6C14085-49C3-4660-98B4-0609A246153C}">
      <formula1>"　,○"</formula1>
    </dataValidation>
    <dataValidation type="list" allowBlank="1" showInputMessage="1" showErrorMessage="1" prompt="グレーアウトしている場合は入力しないでください。" sqref="L29:L30" xr:uid="{AA51FA30-136E-4CA6-90FE-2357075F8F51}">
      <formula1>IF(AND(AK16="受診OK"),AJ14:AJ15,)</formula1>
    </dataValidation>
    <dataValidation type="list" allowBlank="1" showInputMessage="1" showErrorMessage="1" sqref="M17:M18" xr:uid="{9DDC703C-D932-4498-9829-826F5FD51515}">
      <formula1>IF(AND(AG10="受診OK"),AJ8:AJ9,)</formula1>
    </dataValidation>
    <dataValidation type="list" allowBlank="1" showInputMessage="1" showErrorMessage="1" sqref="L11:L12" xr:uid="{1880D09E-9B62-4F08-931E-22564E672612}">
      <formula1>IF(AND(AK7="受診OK"),AJ5:AJ6,)</formula1>
    </dataValidation>
    <dataValidation type="list" allowBlank="1" showInputMessage="1" showErrorMessage="1" sqref="V9" xr:uid="{A1EF477D-C988-4613-B67E-F23CC6036529}">
      <formula1>IF(AND(W2&lt;&gt;"",X2&lt;&gt;""),V2:V3,V5)</formula1>
    </dataValidation>
    <dataValidation type="list" allowBlank="1" showInputMessage="1" showErrorMessage="1" prompt="グレーアウトしている場合は入力しないでください。" sqref="M29:M30" xr:uid="{9DE66DFF-9025-41E6-9716-DDEB768E0955}">
      <formula1>IF(AND(AG16="受診OK"),AJ14:AJ15,)</formula1>
    </dataValidation>
    <dataValidation type="list" allowBlank="1" showInputMessage="1" showErrorMessage="1" sqref="D9 D15 D21 D27" xr:uid="{2C4F3D94-843D-4291-BB38-EF7F39E174F4}">
      <formula1>"男,女"</formula1>
    </dataValidation>
    <dataValidation type="list" allowBlank="1" showInputMessage="1" showErrorMessage="1" sqref="S9 F11 S11 S15 F17 S17 S21 F23 S23 S27 F29 S29" xr:uid="{BD9930A1-AF10-42C0-BAD4-3B9EDA41CB72}">
      <formula1>日</formula1>
    </dataValidation>
    <dataValidation type="list" allowBlank="1" showInputMessage="1" showErrorMessage="1" sqref="R9 E11 R11 R15 E17 R17 R21 E23 R23 R27 E29 R29" xr:uid="{2467162B-5E75-439B-9504-736CA66D6CFE}">
      <formula1>月</formula1>
    </dataValidation>
    <dataValidation type="list" allowBlank="1" showInputMessage="1" showErrorMessage="1" sqref="F9 F15 F21 F27" xr:uid="{1C27D57B-70BD-4373-A303-102591CF5470}">
      <formula1>INDIRECT(E9)</formula1>
    </dataValidation>
    <dataValidation type="list" allowBlank="1" showInputMessage="1" showErrorMessage="1" sqref="E9 E15 E21 E27" xr:uid="{6AD8B776-F6E2-43CE-9657-41F53E6D3D8E}">
      <formula1>"昭和,平成"</formula1>
    </dataValidation>
    <dataValidation type="list" allowBlank="1" showInputMessage="1" showErrorMessage="1" error="○か空白で入力をお願いします。" sqref="I11:I12" xr:uid="{A34C81C6-71FC-426C-9F11-FAC7B4BD5789}">
      <formula1>IF(AND(AM6="OK"),AP4:AP5,)</formula1>
    </dataValidation>
    <dataValidation type="list" allowBlank="1" showInputMessage="1" showErrorMessage="1" error="○か空白で入力をお願いします。" sqref="I17:I18" xr:uid="{9D24C537-3795-4472-8CA4-CAEB29107AEC}">
      <formula1>IF(AND(AM9="OK"),AP4:AP5,)</formula1>
    </dataValidation>
    <dataValidation type="list" allowBlank="1" showInputMessage="1" showErrorMessage="1" error="○か空白で入力をお願いします。" sqref="I23:I24" xr:uid="{142302E1-E5B6-4152-857D-CA520E97DB0C}">
      <formula1>IF(AND(AM12="OK"),AP4:AP5,)</formula1>
    </dataValidation>
    <dataValidation type="list" allowBlank="1" showInputMessage="1" showErrorMessage="1" error="○か空白で入力をお願いします。" sqref="I29:I30" xr:uid="{11EF869E-CFE6-4C74-9366-A358450B9BB3}">
      <formula1>IF(AND(AM15="OK"),AP4:AP5,)</formula1>
    </dataValidation>
    <dataValidation type="list" allowBlank="1" showInputMessage="1" showErrorMessage="1" sqref="A24 A12 A18 A30" xr:uid="{BB21B084-11F2-4F45-AEC6-7329ABF9871F}">
      <formula1>"◯"</formula1>
    </dataValidation>
    <dataValidation type="list" allowBlank="1" showInputMessage="1" showErrorMessage="1" prompt="胃カメラを選択した場合のみ鎮静剤の有・無を選択してください。" sqref="P12 P18 P24 P30" xr:uid="{EFFCC1F7-2EB9-4095-ABCB-61EE50DE2B8E}">
      <formula1>IF(AND($P11="○"),$AO$5:$AO$6,$AO$4)</formula1>
    </dataValidation>
    <dataValidation type="list" allowBlank="1" showInputMessage="1" showErrorMessage="1" prompt="バリウム、胃カメラの中からいづれか1つを選択してください。" sqref="P29 P11 P17 P23" xr:uid="{C5D847BF-8759-4147-AAC2-7F9BB2856897}">
      <formula1>IF(OR($P9="○",$P10="○"),,$AP$4:$AP$5)</formula1>
    </dataValidation>
    <dataValidation type="list" allowBlank="1" showInputMessage="1" showErrorMessage="1" prompt="バリウム、胃カメラの中からいづれか1つを選択してください。" sqref="P28 P10 P16 P22" xr:uid="{6983E6CD-DC4A-4C6E-8431-CDEC8238BF57}">
      <formula1>IF(OR($P9="○",$P11="○"),,$AP$4:$AP$5)</formula1>
    </dataValidation>
    <dataValidation type="list" allowBlank="1" showInputMessage="1" showErrorMessage="1" error="○か空白で入力をお願いします。" sqref="J11:J12" xr:uid="{1AD8905C-F9A2-43D6-8946-0DDF525FA1EA}">
      <formula1>IF(AND(AO8="受診OK",D9="女"),AP4:AP5,)</formula1>
    </dataValidation>
    <dataValidation type="list" allowBlank="1" showInputMessage="1" showErrorMessage="1" error="○か空白で入力をお願いします。" sqref="J17:J18" xr:uid="{34E6D812-3FCB-4436-ADDE-63850067607F}">
      <formula1>IF(AND(AO11="受診OK",D15="女"),AP4:AP5,)</formula1>
    </dataValidation>
    <dataValidation type="list" allowBlank="1" showInputMessage="1" showErrorMessage="1" error="○か空白で入力をお願いします。" sqref="J23:J24" xr:uid="{79F9ECAB-1469-4CDA-A722-6296EF6C601B}">
      <formula1>IF(AND(AO14="受診OK",D21="女"),AP4:AP5,)</formula1>
    </dataValidation>
    <dataValidation type="list" allowBlank="1" showInputMessage="1" showErrorMessage="1" error="○か空白で入力をお願いします。" sqref="J29:J30" xr:uid="{B4B5EA35-4CEF-4ABA-B886-ACB5898F095B}">
      <formula1>IF(AND(AO17="受診OK",D27="女"),AP4:AP5,)</formula1>
    </dataValidation>
  </dataValidations>
  <printOptions horizontalCentered="1" verticalCentered="1"/>
  <pageMargins left="0" right="0" top="0" bottom="0" header="0" footer="0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A7369-64AB-4F0E-A188-3498CBDE8871}">
  <sheetPr>
    <tabColor rgb="FFFFFF00"/>
    <pageSetUpPr fitToPage="1"/>
  </sheetPr>
  <dimension ref="A1:XFC1048575"/>
  <sheetViews>
    <sheetView showGridLines="0" view="pageBreakPreview" zoomScale="90" zoomScaleNormal="100" zoomScaleSheetLayoutView="90" workbookViewId="0">
      <selection activeCell="B9" sqref="B9:B12"/>
    </sheetView>
  </sheetViews>
  <sheetFormatPr defaultColWidth="0.796875" defaultRowHeight="16.5" zeroHeight="1" x14ac:dyDescent="0.3"/>
  <cols>
    <col min="1" max="1" width="10.3984375" style="4" customWidth="1"/>
    <col min="2" max="2" width="14.69921875" style="4" customWidth="1"/>
    <col min="3" max="3" width="23" style="4" customWidth="1"/>
    <col min="4" max="4" width="5.09765625" style="4" customWidth="1"/>
    <col min="5" max="6" width="8.09765625" style="4" customWidth="1"/>
    <col min="7" max="7" width="2.3984375" style="4" customWidth="1"/>
    <col min="8" max="8" width="30.3984375" style="4" customWidth="1"/>
    <col min="9" max="10" width="9.3984375" style="4" customWidth="1"/>
    <col min="11" max="11" width="10.3984375" style="4" customWidth="1"/>
    <col min="12" max="13" width="9.3984375" style="4" customWidth="1"/>
    <col min="14" max="14" width="10.3984375" style="4" customWidth="1"/>
    <col min="15" max="15" width="14.3984375" style="4" customWidth="1"/>
    <col min="16" max="16" width="10.3984375" style="4" customWidth="1"/>
    <col min="17" max="19" width="8.69921875" style="4" customWidth="1"/>
    <col min="20" max="20" width="10.3984375" style="4" hidden="1" customWidth="1"/>
    <col min="21" max="21" width="20.3984375" style="4" hidden="1" customWidth="1"/>
    <col min="22" max="22" width="1.3984375" style="4" customWidth="1"/>
    <col min="23" max="23" width="5.3984375" style="4" customWidth="1"/>
    <col min="24" max="24" width="10.796875" style="4" hidden="1" customWidth="1"/>
    <col min="25" max="25" width="9.3984375" style="4" hidden="1" customWidth="1"/>
    <col min="26" max="27" width="5.09765625" style="4" hidden="1" customWidth="1"/>
    <col min="28" max="28" width="7" style="4" hidden="1" customWidth="1"/>
    <col min="29" max="29" width="5.09765625" style="4" hidden="1" customWidth="1"/>
    <col min="30" max="30" width="10.796875" style="4" hidden="1" customWidth="1"/>
    <col min="31" max="31" width="3" style="4" hidden="1" customWidth="1"/>
    <col min="32" max="32" width="10.796875" style="4" hidden="1" customWidth="1"/>
    <col min="33" max="33" width="15" style="4" hidden="1" customWidth="1"/>
    <col min="34" max="34" width="14.3984375" style="4" hidden="1" customWidth="1"/>
    <col min="35" max="35" width="17.3984375" style="4" hidden="1" customWidth="1"/>
    <col min="36" max="38" width="10.3984375" style="4" hidden="1" customWidth="1"/>
    <col min="39" max="39" width="10.796875" style="4" hidden="1" customWidth="1"/>
    <col min="40" max="40" width="22.796875" style="4" hidden="1" customWidth="1"/>
    <col min="41" max="41" width="23.09765625" style="4" hidden="1" customWidth="1"/>
    <col min="42" max="42" width="15.3984375" style="4" hidden="1" customWidth="1"/>
    <col min="43" max="43" width="10.3984375" style="4" hidden="1" customWidth="1"/>
    <col min="44" max="44" width="18.09765625" style="4" hidden="1" customWidth="1"/>
    <col min="45" max="46" width="11" style="4" hidden="1" customWidth="1"/>
    <col min="47" max="47" width="3.09765625" style="4" hidden="1" customWidth="1"/>
    <col min="48" max="48" width="1.3984375" style="4" hidden="1" customWidth="1"/>
    <col min="49" max="50" width="13.3984375" style="4" hidden="1" customWidth="1"/>
    <col min="51" max="51" width="8.3984375" style="4" hidden="1" customWidth="1"/>
    <col min="52" max="52" width="11" style="4" hidden="1" customWidth="1"/>
    <col min="53" max="54" width="9.3984375" style="4" hidden="1" customWidth="1"/>
    <col min="55" max="55" width="8.796875" style="4" hidden="1" customWidth="1"/>
    <col min="56" max="57" width="11.3984375" style="4" hidden="1" customWidth="1"/>
    <col min="58" max="59" width="8.796875" style="4" hidden="1" customWidth="1"/>
    <col min="60" max="79" width="2.3984375" style="4" hidden="1" customWidth="1"/>
    <col min="80" max="80" width="5.09765625" style="4" customWidth="1"/>
    <col min="81" max="16383" width="0" style="4" hidden="1" customWidth="1"/>
    <col min="16384" max="16384" width="2.3984375" style="4" hidden="1" customWidth="1"/>
  </cols>
  <sheetData>
    <row r="1" spans="1:49" ht="17.25" customHeight="1" x14ac:dyDescent="0.3">
      <c r="Q1" s="203" t="str">
        <f>IF(生活習慣病予防健診申込書①!O1="","",生活習慣病予防健診申込書①!O1)</f>
        <v/>
      </c>
      <c r="R1" s="203"/>
      <c r="S1" s="203"/>
      <c r="T1" s="203"/>
      <c r="U1" s="203"/>
      <c r="Y1" s="4" t="s">
        <v>237</v>
      </c>
      <c r="Z1" s="58">
        <f ca="1">TODAY()</f>
        <v>45719</v>
      </c>
      <c r="AW1" s="4" t="s">
        <v>262</v>
      </c>
    </row>
    <row r="2" spans="1:49" s="1" customFormat="1" ht="30" customHeight="1" x14ac:dyDescent="0.8">
      <c r="A2" s="204" t="s">
        <v>277</v>
      </c>
      <c r="B2" s="204"/>
      <c r="C2" s="204"/>
      <c r="D2" s="204"/>
      <c r="E2" s="204"/>
      <c r="F2" s="204"/>
      <c r="G2" s="204"/>
      <c r="H2" s="204"/>
      <c r="I2" s="204"/>
      <c r="J2" s="45"/>
      <c r="M2" s="205"/>
      <c r="N2" s="205"/>
      <c r="O2" s="205"/>
      <c r="Q2" s="228" t="s">
        <v>223</v>
      </c>
      <c r="R2" s="228"/>
      <c r="S2" s="228"/>
      <c r="T2" s="6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 t="s">
        <v>206</v>
      </c>
      <c r="AO2" s="4"/>
      <c r="AP2" s="4"/>
      <c r="AQ2" s="4"/>
      <c r="AR2" s="4"/>
      <c r="AS2" s="4"/>
      <c r="AT2" s="4"/>
    </row>
    <row r="3" spans="1:49" s="1" customFormat="1" ht="30" customHeight="1" x14ac:dyDescent="0.8">
      <c r="A3" s="204" t="s">
        <v>208</v>
      </c>
      <c r="B3" s="204"/>
      <c r="C3" s="204"/>
      <c r="D3" s="204"/>
      <c r="E3" s="204"/>
      <c r="F3" s="204"/>
      <c r="G3" s="204"/>
      <c r="H3" s="204"/>
      <c r="I3" s="67"/>
      <c r="K3" s="214" t="s">
        <v>180</v>
      </c>
      <c r="L3" s="214"/>
      <c r="M3" s="214"/>
      <c r="N3" s="214"/>
      <c r="O3" s="214"/>
      <c r="P3" s="214"/>
      <c r="Q3" s="214"/>
      <c r="R3" s="214"/>
      <c r="S3" s="214"/>
      <c r="T3" s="64"/>
      <c r="U3" s="6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32" t="s">
        <v>213</v>
      </c>
      <c r="AO3" s="32"/>
      <c r="AP3" s="32"/>
      <c r="AQ3" s="4"/>
      <c r="AR3" s="4" t="s">
        <v>214</v>
      </c>
      <c r="AS3" s="4">
        <f>P9</f>
        <v>0</v>
      </c>
      <c r="AT3" s="4">
        <f>P15</f>
        <v>0</v>
      </c>
      <c r="AU3" s="1">
        <f>P21</f>
        <v>0</v>
      </c>
      <c r="AV3" s="1">
        <f>P27</f>
        <v>0</v>
      </c>
    </row>
    <row r="4" spans="1:49" s="1" customFormat="1" ht="28.5" customHeight="1" x14ac:dyDescent="0.3">
      <c r="A4" s="208" t="s">
        <v>220</v>
      </c>
      <c r="B4" s="208"/>
      <c r="C4" s="208"/>
      <c r="D4" s="208"/>
      <c r="E4" s="208"/>
      <c r="F4" s="208"/>
      <c r="G4" s="208"/>
      <c r="H4" s="208"/>
      <c r="I4" s="213" t="s">
        <v>265</v>
      </c>
      <c r="J4" s="213"/>
      <c r="K4" s="213"/>
      <c r="L4" s="213"/>
      <c r="M4" s="213"/>
      <c r="N4" s="213"/>
      <c r="O4" s="213"/>
      <c r="P4" s="213"/>
      <c r="Q4" s="229" t="s">
        <v>183</v>
      </c>
      <c r="R4" s="229"/>
      <c r="S4" s="229"/>
      <c r="V4" s="5"/>
      <c r="W4" s="4"/>
      <c r="X4" s="4"/>
      <c r="Y4" s="4"/>
      <c r="Z4" s="117" t="s">
        <v>174</v>
      </c>
      <c r="AA4" s="117"/>
      <c r="AB4" s="4" t="s">
        <v>114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32" t="s">
        <v>212</v>
      </c>
      <c r="AO4" s="32" t="s">
        <v>212</v>
      </c>
      <c r="AP4" s="32"/>
      <c r="AQ4" s="4"/>
      <c r="AR4" s="4" t="s">
        <v>130</v>
      </c>
      <c r="AS4" s="4">
        <f>P10</f>
        <v>0</v>
      </c>
      <c r="AT4" s="4">
        <f>P16</f>
        <v>0</v>
      </c>
      <c r="AU4" s="1">
        <f>P22</f>
        <v>0</v>
      </c>
      <c r="AV4" s="1">
        <f>P28</f>
        <v>0</v>
      </c>
    </row>
    <row r="5" spans="1:49" s="1" customFormat="1" ht="30.75" customHeight="1" x14ac:dyDescent="0.3">
      <c r="A5" s="206" t="s">
        <v>0</v>
      </c>
      <c r="B5" s="206"/>
      <c r="C5" s="206"/>
      <c r="D5" s="206"/>
      <c r="E5" s="206"/>
      <c r="F5" s="206"/>
      <c r="G5" s="206"/>
      <c r="H5" s="206"/>
      <c r="I5" s="209" t="s">
        <v>266</v>
      </c>
      <c r="J5" s="209"/>
      <c r="K5" s="209"/>
      <c r="L5" s="209"/>
      <c r="M5" s="209"/>
      <c r="N5" s="209"/>
      <c r="O5" s="209"/>
      <c r="P5" s="209"/>
      <c r="Q5" s="230" t="s">
        <v>207</v>
      </c>
      <c r="R5" s="231"/>
      <c r="S5" s="232"/>
      <c r="T5" s="27" t="s">
        <v>207</v>
      </c>
      <c r="U5" s="10"/>
      <c r="V5" s="4"/>
      <c r="W5" s="4"/>
      <c r="X5" s="4"/>
      <c r="Y5" s="4"/>
      <c r="Z5" s="4" t="s">
        <v>3</v>
      </c>
      <c r="AA5" s="4" t="s">
        <v>4</v>
      </c>
      <c r="AB5" s="4" t="s">
        <v>81</v>
      </c>
      <c r="AC5" s="4" t="s">
        <v>68</v>
      </c>
      <c r="AD5" s="4"/>
      <c r="AE5" s="4"/>
      <c r="AF5" s="4"/>
      <c r="AG5" s="4"/>
      <c r="AH5" s="4"/>
      <c r="AI5" s="4"/>
      <c r="AJ5" s="4"/>
      <c r="AK5" s="4"/>
      <c r="AL5" s="4" t="s">
        <v>236</v>
      </c>
      <c r="AM5" s="4" t="s">
        <v>238</v>
      </c>
      <c r="AN5" s="32" t="s">
        <v>209</v>
      </c>
      <c r="AO5" s="32" t="s">
        <v>209</v>
      </c>
      <c r="AP5" s="32" t="s">
        <v>185</v>
      </c>
      <c r="AQ5" s="4"/>
      <c r="AR5" s="4" t="s">
        <v>131</v>
      </c>
      <c r="AS5" s="4">
        <f>P11</f>
        <v>0</v>
      </c>
      <c r="AT5" s="4">
        <f>P17</f>
        <v>0</v>
      </c>
      <c r="AU5" s="1">
        <f>P23</f>
        <v>0</v>
      </c>
      <c r="AV5" s="1">
        <f>P29</f>
        <v>0</v>
      </c>
    </row>
    <row r="6" spans="1:49" s="1" customFormat="1" ht="51" customHeight="1" thickBot="1" x14ac:dyDescent="0.55000000000000004">
      <c r="A6" s="207" t="s">
        <v>279</v>
      </c>
      <c r="B6" s="207"/>
      <c r="C6" s="207"/>
      <c r="D6" s="207"/>
      <c r="E6" s="207"/>
      <c r="F6" s="207"/>
      <c r="G6" s="207"/>
      <c r="H6" s="207"/>
      <c r="I6" s="210"/>
      <c r="J6" s="210"/>
      <c r="K6" s="210"/>
      <c r="L6" s="210"/>
      <c r="M6" s="210"/>
      <c r="N6" s="210"/>
      <c r="O6" s="210"/>
      <c r="P6" s="210"/>
      <c r="Q6" s="236"/>
      <c r="R6" s="237"/>
      <c r="S6" s="238"/>
      <c r="T6" s="227"/>
      <c r="U6" s="218"/>
      <c r="V6" s="4"/>
      <c r="W6" s="4"/>
      <c r="X6" s="4"/>
      <c r="Y6" s="4"/>
      <c r="Z6" s="4" t="s">
        <v>67</v>
      </c>
      <c r="AA6" s="4" t="s">
        <v>184</v>
      </c>
      <c r="AB6" s="4" t="s">
        <v>72</v>
      </c>
      <c r="AC6" s="4" t="s">
        <v>82</v>
      </c>
      <c r="AD6" s="4"/>
      <c r="AE6" s="4" t="s">
        <v>115</v>
      </c>
      <c r="AF6" s="4" t="s">
        <v>173</v>
      </c>
      <c r="AG6" s="4" t="str">
        <f>E9&amp;F9&amp;E11&amp;F11</f>
        <v/>
      </c>
      <c r="AH6" s="6" t="s">
        <v>176</v>
      </c>
      <c r="AI6" s="7" t="e">
        <f>DATEVALUE(AG6)</f>
        <v>#VALUE!</v>
      </c>
      <c r="AJ6" s="4" t="s">
        <v>185</v>
      </c>
      <c r="AK6" s="4"/>
      <c r="AL6" s="4" t="e">
        <f ca="1">DATEDIF(AI6,$Z$1,"Y")</f>
        <v>#VALUE!</v>
      </c>
      <c r="AM6" s="4" t="str">
        <f>IF(COUNTIF(BF23:BF63,"〇"),"OK","NG")</f>
        <v>NG</v>
      </c>
      <c r="AN6" s="32" t="s">
        <v>210</v>
      </c>
      <c r="AO6" s="32" t="s">
        <v>210</v>
      </c>
      <c r="AP6" s="32"/>
      <c r="AQ6" s="4"/>
      <c r="AR6" s="4"/>
      <c r="AS6" s="4"/>
      <c r="AT6" s="4"/>
    </row>
    <row r="7" spans="1:49" s="1" customFormat="1" ht="30" customHeight="1" x14ac:dyDescent="0.3">
      <c r="A7" s="178" t="s">
        <v>122</v>
      </c>
      <c r="B7" s="180" t="s">
        <v>278</v>
      </c>
      <c r="C7" s="40" t="s">
        <v>217</v>
      </c>
      <c r="D7" s="180" t="s">
        <v>123</v>
      </c>
      <c r="E7" s="182" t="s">
        <v>124</v>
      </c>
      <c r="F7" s="183"/>
      <c r="G7" s="182" t="s">
        <v>125</v>
      </c>
      <c r="H7" s="183"/>
      <c r="I7" s="168" t="s">
        <v>179</v>
      </c>
      <c r="J7" s="169"/>
      <c r="K7" s="169"/>
      <c r="L7" s="169"/>
      <c r="M7" s="169"/>
      <c r="N7" s="170"/>
      <c r="O7" s="125" t="s">
        <v>263</v>
      </c>
      <c r="P7" s="126"/>
      <c r="Q7" s="135" t="s">
        <v>114</v>
      </c>
      <c r="R7" s="137" t="s">
        <v>117</v>
      </c>
      <c r="S7" s="139" t="s">
        <v>118</v>
      </c>
      <c r="T7" s="122" t="s">
        <v>126</v>
      </c>
      <c r="U7" s="124"/>
      <c r="V7" s="4"/>
      <c r="W7" s="4"/>
      <c r="X7" s="4"/>
      <c r="Y7" s="4"/>
      <c r="Z7" s="4" t="s">
        <v>66</v>
      </c>
      <c r="AA7" s="4" t="s">
        <v>5</v>
      </c>
      <c r="AB7" s="4" t="s">
        <v>73</v>
      </c>
      <c r="AC7" s="4" t="s">
        <v>83</v>
      </c>
      <c r="AD7" s="4"/>
      <c r="AE7" s="4"/>
      <c r="AF7" s="4" t="s">
        <v>132</v>
      </c>
      <c r="AG7" s="4" t="str">
        <f>IF(AND(AG8="年齢OK",D9="女"),"受診OK","受診NG")</f>
        <v>受診NG</v>
      </c>
      <c r="AH7" s="6"/>
      <c r="AI7" s="7"/>
      <c r="AJ7" s="4" t="s">
        <v>175</v>
      </c>
      <c r="AK7" s="4" t="str">
        <f>IF(AND(AK8="年齢OK",D9="女"),"受診OK","受診NG")</f>
        <v>受診NG</v>
      </c>
      <c r="AL7" s="4"/>
      <c r="AM7" s="4"/>
      <c r="AN7" s="4" t="s">
        <v>206</v>
      </c>
      <c r="AO7" s="4" t="str">
        <f>IF(COUNTIF(AY23:AY29,"〇"),"受診OK","受診NG")</f>
        <v>受診NG</v>
      </c>
      <c r="AP7" s="4"/>
      <c r="AQ7" s="4"/>
      <c r="AR7" s="4"/>
      <c r="AS7" s="4"/>
      <c r="AT7" s="4"/>
    </row>
    <row r="8" spans="1:49" s="1" customFormat="1" ht="15.5" customHeight="1" thickBot="1" x14ac:dyDescent="0.35">
      <c r="A8" s="179"/>
      <c r="B8" s="181"/>
      <c r="C8" s="41" t="s">
        <v>218</v>
      </c>
      <c r="D8" s="181"/>
      <c r="E8" s="38" t="s">
        <v>119</v>
      </c>
      <c r="F8" s="38" t="s">
        <v>120</v>
      </c>
      <c r="G8" s="26" t="s">
        <v>2</v>
      </c>
      <c r="H8" s="36"/>
      <c r="I8" s="171"/>
      <c r="J8" s="172"/>
      <c r="K8" s="172"/>
      <c r="L8" s="172"/>
      <c r="M8" s="172"/>
      <c r="N8" s="173"/>
      <c r="O8" s="127"/>
      <c r="P8" s="128"/>
      <c r="Q8" s="136"/>
      <c r="R8" s="138"/>
      <c r="S8" s="140"/>
      <c r="T8" s="123"/>
      <c r="U8" s="119"/>
      <c r="V8" s="4"/>
      <c r="W8" s="4"/>
      <c r="X8" s="4"/>
      <c r="Y8" s="4"/>
      <c r="Z8" s="4" t="s">
        <v>65</v>
      </c>
      <c r="AA8" s="4" t="s">
        <v>6</v>
      </c>
      <c r="AB8" s="4" t="s">
        <v>74</v>
      </c>
      <c r="AC8" s="4" t="s">
        <v>84</v>
      </c>
      <c r="AD8" s="4"/>
      <c r="AE8" s="4"/>
      <c r="AF8" s="4"/>
      <c r="AG8" s="4" t="str">
        <f>IF(COUNTIF(AI31:AI50,"〇"),"年齢OK","受診NG")</f>
        <v>受診NG</v>
      </c>
      <c r="AH8" s="4"/>
      <c r="AI8" s="4"/>
      <c r="AJ8" s="4"/>
      <c r="AK8" s="4" t="str">
        <f>IF(COUNTIF(AQ23:AQ52,"〇"),"年齢OK","受診NG")</f>
        <v>受診NG</v>
      </c>
      <c r="AL8" s="4"/>
      <c r="AM8" s="4"/>
      <c r="AN8" s="4" t="s">
        <v>224</v>
      </c>
      <c r="AO8" s="4" t="str">
        <f>IF(COUNTIF(AI23:AI32,"〇"),"受診OK","受診NG")</f>
        <v>受診NG</v>
      </c>
      <c r="AP8" s="4" t="str">
        <f>IF(AND(AO8="受診OK",D9="女"),"受診OK","受診NG")</f>
        <v>受診NG</v>
      </c>
      <c r="AQ8" s="4"/>
      <c r="AR8" s="4"/>
      <c r="AS8" s="4"/>
      <c r="AT8" s="4"/>
    </row>
    <row r="9" spans="1:49" s="1" customFormat="1" ht="18.75" customHeight="1" x14ac:dyDescent="0.3">
      <c r="A9" s="193"/>
      <c r="B9" s="195"/>
      <c r="C9" s="39"/>
      <c r="D9" s="222"/>
      <c r="E9" s="52"/>
      <c r="F9" s="53"/>
      <c r="G9" s="129"/>
      <c r="H9" s="130"/>
      <c r="I9" s="198" t="s">
        <v>113</v>
      </c>
      <c r="J9" s="225" t="s">
        <v>219</v>
      </c>
      <c r="K9" s="189" t="s">
        <v>211</v>
      </c>
      <c r="L9" s="156" t="s">
        <v>127</v>
      </c>
      <c r="M9" s="147" t="s">
        <v>132</v>
      </c>
      <c r="N9" s="153" t="s">
        <v>128</v>
      </c>
      <c r="O9" s="149" t="s">
        <v>264</v>
      </c>
      <c r="P9" s="150"/>
      <c r="Q9" s="147" t="s">
        <v>115</v>
      </c>
      <c r="R9" s="162"/>
      <c r="S9" s="164"/>
      <c r="T9" s="141" t="s">
        <v>129</v>
      </c>
      <c r="U9" s="118"/>
      <c r="V9" s="4"/>
      <c r="W9" s="4"/>
      <c r="X9" s="4"/>
      <c r="Y9" s="4"/>
      <c r="Z9" s="4" t="s">
        <v>64</v>
      </c>
      <c r="AA9" s="4" t="s">
        <v>7</v>
      </c>
      <c r="AB9" s="4" t="s">
        <v>75</v>
      </c>
      <c r="AC9" s="4" t="s">
        <v>85</v>
      </c>
      <c r="AD9" s="4"/>
      <c r="AE9" s="4" t="s">
        <v>116</v>
      </c>
      <c r="AF9" s="4" t="s">
        <v>173</v>
      </c>
      <c r="AG9" s="4" t="str">
        <f>E15&amp;F15&amp;E17&amp;F17</f>
        <v/>
      </c>
      <c r="AH9" s="6" t="s">
        <v>176</v>
      </c>
      <c r="AI9" s="7" t="e">
        <f>DATEVALUE(AG9)</f>
        <v>#VALUE!</v>
      </c>
      <c r="AJ9" s="4" t="s">
        <v>185</v>
      </c>
      <c r="AK9" s="4"/>
      <c r="AL9" s="4" t="e">
        <f ca="1">DATEDIF(AI9,$Z$1,"Y")</f>
        <v>#VALUE!</v>
      </c>
      <c r="AM9" s="4" t="str">
        <f>IF(COUNTIF(BG23:BG63,"〇"),"OK","NG")</f>
        <v>NG</v>
      </c>
      <c r="AN9" s="4"/>
      <c r="AO9" s="4"/>
      <c r="AP9" s="4"/>
      <c r="AQ9" s="4"/>
      <c r="AR9" s="4"/>
      <c r="AS9" s="4"/>
      <c r="AT9" s="4"/>
    </row>
    <row r="10" spans="1:49" s="1" customFormat="1" ht="18.75" customHeight="1" thickBot="1" x14ac:dyDescent="0.35">
      <c r="A10" s="194"/>
      <c r="B10" s="196"/>
      <c r="C10" s="42"/>
      <c r="D10" s="223"/>
      <c r="E10" s="38" t="s">
        <v>121</v>
      </c>
      <c r="F10" s="38" t="s">
        <v>118</v>
      </c>
      <c r="G10" s="131"/>
      <c r="H10" s="132"/>
      <c r="I10" s="199"/>
      <c r="J10" s="226"/>
      <c r="K10" s="190"/>
      <c r="L10" s="157"/>
      <c r="M10" s="155"/>
      <c r="N10" s="154"/>
      <c r="O10" s="29" t="s">
        <v>130</v>
      </c>
      <c r="P10" s="33"/>
      <c r="Q10" s="148"/>
      <c r="R10" s="175"/>
      <c r="S10" s="174"/>
      <c r="T10" s="142"/>
      <c r="U10" s="119"/>
      <c r="V10" s="4"/>
      <c r="W10" s="4"/>
      <c r="X10" s="4"/>
      <c r="Y10" s="4"/>
      <c r="Z10" s="4" t="s">
        <v>63</v>
      </c>
      <c r="AA10" s="4" t="s">
        <v>8</v>
      </c>
      <c r="AB10" s="4" t="s">
        <v>76</v>
      </c>
      <c r="AC10" s="4" t="s">
        <v>86</v>
      </c>
      <c r="AD10" s="4"/>
      <c r="AE10" s="4"/>
      <c r="AF10" s="4" t="s">
        <v>132</v>
      </c>
      <c r="AG10" s="4" t="str">
        <f>IF(AND(AG11="年齢OK",D15="女"),"受診OK","受診NG")</f>
        <v>受診NG</v>
      </c>
      <c r="AH10" s="6"/>
      <c r="AI10" s="7"/>
      <c r="AJ10" s="4" t="s">
        <v>175</v>
      </c>
      <c r="AK10" s="4" t="str">
        <f>IF(AND(AK11="年齢OK",D15="女"),"受診OK","受診NG")</f>
        <v>受診NG</v>
      </c>
      <c r="AL10" s="4"/>
      <c r="AM10" s="4"/>
      <c r="AN10" s="4" t="s">
        <v>206</v>
      </c>
      <c r="AO10" s="4" t="str">
        <f>IF(COUNTIF(AZ23:AZ29,"〇"),"受診OK","受診NG")</f>
        <v>受診NG</v>
      </c>
      <c r="AP10" s="4"/>
      <c r="AQ10" s="4"/>
      <c r="AR10" s="4"/>
      <c r="AS10" s="4"/>
      <c r="AT10" s="4"/>
    </row>
    <row r="11" spans="1:49" s="1" customFormat="1" ht="18.75" customHeight="1" x14ac:dyDescent="0.3">
      <c r="A11" s="61" t="s">
        <v>275</v>
      </c>
      <c r="B11" s="196"/>
      <c r="C11" s="120"/>
      <c r="D11" s="223"/>
      <c r="E11" s="54"/>
      <c r="F11" s="55"/>
      <c r="G11" s="133"/>
      <c r="H11" s="134"/>
      <c r="I11" s="143"/>
      <c r="J11" s="158"/>
      <c r="K11" s="191"/>
      <c r="L11" s="187"/>
      <c r="M11" s="187"/>
      <c r="N11" s="166"/>
      <c r="O11" s="30" t="s">
        <v>215</v>
      </c>
      <c r="P11" s="34"/>
      <c r="Q11" s="160" t="s">
        <v>116</v>
      </c>
      <c r="R11" s="162"/>
      <c r="S11" s="164"/>
      <c r="T11" s="141" t="s">
        <v>178</v>
      </c>
      <c r="U11" s="118"/>
      <c r="V11" s="4"/>
      <c r="W11" s="4"/>
      <c r="X11" s="4"/>
      <c r="Y11" s="4"/>
      <c r="Z11" s="4" t="s">
        <v>62</v>
      </c>
      <c r="AA11" s="4" t="s">
        <v>9</v>
      </c>
      <c r="AB11" s="4" t="s">
        <v>77</v>
      </c>
      <c r="AC11" s="4" t="s">
        <v>87</v>
      </c>
      <c r="AD11" s="4"/>
      <c r="AE11" s="4"/>
      <c r="AF11" s="4"/>
      <c r="AG11" s="4" t="str">
        <f>IF(COUNTIF(AJ31:AJ50,"〇"),"年齢OK","受診NG")</f>
        <v>受診NG</v>
      </c>
      <c r="AH11" s="4"/>
      <c r="AI11" s="4"/>
      <c r="AJ11" s="4"/>
      <c r="AK11" s="4" t="str">
        <f>IF(COUNTIF(AR23:AR52,"〇"),"年齢OK","受診NG")</f>
        <v>受診NG</v>
      </c>
      <c r="AL11" s="4"/>
      <c r="AM11" s="4"/>
      <c r="AN11" s="4" t="s">
        <v>224</v>
      </c>
      <c r="AO11" s="4" t="str">
        <f>IF(COUNTIF(AJ23:AJ32,"〇"),"受診OK","受診NG")</f>
        <v>受診NG</v>
      </c>
      <c r="AP11" s="4" t="str">
        <f>IF(AND(AO11="受診OK",D15="女"),"受診OK","受診NG")</f>
        <v>受診NG</v>
      </c>
      <c r="AQ11" s="4"/>
      <c r="AR11" s="4"/>
      <c r="AS11" s="4"/>
      <c r="AT11" s="4"/>
    </row>
    <row r="12" spans="1:49" s="1" customFormat="1" ht="18.75" customHeight="1" thickBot="1" x14ac:dyDescent="0.35">
      <c r="A12" s="60"/>
      <c r="B12" s="197"/>
      <c r="C12" s="121"/>
      <c r="D12" s="224"/>
      <c r="E12" s="2" t="s">
        <v>1</v>
      </c>
      <c r="F12" s="184"/>
      <c r="G12" s="185"/>
      <c r="H12" s="186"/>
      <c r="I12" s="144"/>
      <c r="J12" s="159"/>
      <c r="K12" s="192"/>
      <c r="L12" s="188"/>
      <c r="M12" s="188"/>
      <c r="N12" s="167"/>
      <c r="O12" s="31" t="s">
        <v>177</v>
      </c>
      <c r="P12" s="35" t="s">
        <v>212</v>
      </c>
      <c r="Q12" s="161"/>
      <c r="R12" s="163"/>
      <c r="S12" s="165"/>
      <c r="T12" s="152"/>
      <c r="U12" s="151"/>
      <c r="V12" s="4"/>
      <c r="W12" s="4"/>
      <c r="X12" s="4"/>
      <c r="Y12" s="4"/>
      <c r="Z12" s="4" t="s">
        <v>61</v>
      </c>
      <c r="AA12" s="4" t="s">
        <v>10</v>
      </c>
      <c r="AB12" s="4" t="s">
        <v>78</v>
      </c>
      <c r="AC12" s="4" t="s">
        <v>88</v>
      </c>
      <c r="AD12" s="4"/>
      <c r="AE12" s="4" t="s">
        <v>181</v>
      </c>
      <c r="AF12" s="4" t="s">
        <v>173</v>
      </c>
      <c r="AG12" s="4" t="str">
        <f>E21&amp;F21&amp;E23&amp;F23</f>
        <v/>
      </c>
      <c r="AH12" s="6" t="s">
        <v>176</v>
      </c>
      <c r="AI12" s="7" t="e">
        <f>DATEVALUE(AG12)</f>
        <v>#VALUE!</v>
      </c>
      <c r="AJ12" s="4" t="s">
        <v>185</v>
      </c>
      <c r="AK12" s="4"/>
      <c r="AL12" s="4" t="e">
        <f ca="1">DATEDIF(AI12,$Z$1,"Y")</f>
        <v>#VALUE!</v>
      </c>
      <c r="AM12" s="4" t="str">
        <f>IF(COUNTIF(BH23:BH63,"〇"),"OK","NG")</f>
        <v>NG</v>
      </c>
      <c r="AN12" s="4"/>
      <c r="AO12" s="4"/>
      <c r="AP12" s="4"/>
      <c r="AQ12" s="4"/>
      <c r="AR12" s="4"/>
      <c r="AS12" s="4"/>
      <c r="AT12" s="4"/>
    </row>
    <row r="13" spans="1:49" s="1" customFormat="1" ht="30" customHeight="1" x14ac:dyDescent="0.3">
      <c r="A13" s="178" t="s">
        <v>122</v>
      </c>
      <c r="B13" s="180" t="s">
        <v>278</v>
      </c>
      <c r="C13" s="40" t="s">
        <v>217</v>
      </c>
      <c r="D13" s="180" t="s">
        <v>123</v>
      </c>
      <c r="E13" s="182" t="s">
        <v>124</v>
      </c>
      <c r="F13" s="183"/>
      <c r="G13" s="182" t="s">
        <v>125</v>
      </c>
      <c r="H13" s="183"/>
      <c r="I13" s="168" t="s">
        <v>179</v>
      </c>
      <c r="J13" s="169"/>
      <c r="K13" s="169"/>
      <c r="L13" s="169"/>
      <c r="M13" s="169"/>
      <c r="N13" s="170"/>
      <c r="O13" s="125" t="s">
        <v>263</v>
      </c>
      <c r="P13" s="126"/>
      <c r="Q13" s="135" t="s">
        <v>114</v>
      </c>
      <c r="R13" s="137" t="s">
        <v>117</v>
      </c>
      <c r="S13" s="139" t="s">
        <v>118</v>
      </c>
      <c r="T13" s="122" t="s">
        <v>126</v>
      </c>
      <c r="U13" s="124"/>
      <c r="V13" s="4"/>
      <c r="W13" s="4"/>
      <c r="X13" s="4"/>
      <c r="Y13" s="4"/>
      <c r="Z13" s="4" t="s">
        <v>60</v>
      </c>
      <c r="AA13" s="4" t="s">
        <v>11</v>
      </c>
      <c r="AB13" s="4" t="s">
        <v>79</v>
      </c>
      <c r="AC13" s="4" t="s">
        <v>89</v>
      </c>
      <c r="AD13" s="4"/>
      <c r="AE13" s="4"/>
      <c r="AF13" s="4" t="s">
        <v>132</v>
      </c>
      <c r="AG13" s="4" t="str">
        <f>IF(AND(AG14="年齢OK",D21="女"),"受診OK","受診NG")</f>
        <v>受診NG</v>
      </c>
      <c r="AH13" s="6"/>
      <c r="AI13" s="7"/>
      <c r="AJ13" s="4" t="s">
        <v>175</v>
      </c>
      <c r="AK13" s="4" t="str">
        <f>IF(AND(AK14="年齢OK",D21="女"),"受診OK","受診NG")</f>
        <v>受診NG</v>
      </c>
      <c r="AL13" s="4"/>
      <c r="AM13" s="4"/>
      <c r="AN13" s="4" t="s">
        <v>206</v>
      </c>
      <c r="AO13" s="4" t="str">
        <f>IF(COUNTIF(BA23:BA29,"〇"),"受診OK","受診NG")</f>
        <v>受診NG</v>
      </c>
      <c r="AP13" s="4"/>
      <c r="AQ13" s="4"/>
      <c r="AR13" s="4"/>
      <c r="AS13" s="4"/>
      <c r="AT13" s="4"/>
    </row>
    <row r="14" spans="1:49" s="1" customFormat="1" ht="18.75" customHeight="1" thickBot="1" x14ac:dyDescent="0.35">
      <c r="A14" s="179"/>
      <c r="B14" s="181"/>
      <c r="C14" s="41" t="s">
        <v>218</v>
      </c>
      <c r="D14" s="181"/>
      <c r="E14" s="38" t="s">
        <v>119</v>
      </c>
      <c r="F14" s="38" t="s">
        <v>120</v>
      </c>
      <c r="G14" s="26" t="s">
        <v>2</v>
      </c>
      <c r="H14" s="36"/>
      <c r="I14" s="171"/>
      <c r="J14" s="172"/>
      <c r="K14" s="172"/>
      <c r="L14" s="172"/>
      <c r="M14" s="172"/>
      <c r="N14" s="173"/>
      <c r="O14" s="127"/>
      <c r="P14" s="128"/>
      <c r="Q14" s="136"/>
      <c r="R14" s="138"/>
      <c r="S14" s="140"/>
      <c r="T14" s="123"/>
      <c r="U14" s="119"/>
      <c r="V14" s="4"/>
      <c r="W14" s="4"/>
      <c r="X14" s="4"/>
      <c r="Y14" s="4"/>
      <c r="Z14" s="4" t="s">
        <v>59</v>
      </c>
      <c r="AA14" s="4" t="s">
        <v>12</v>
      </c>
      <c r="AB14" s="4" t="s">
        <v>80</v>
      </c>
      <c r="AC14" s="4" t="s">
        <v>90</v>
      </c>
      <c r="AD14" s="4"/>
      <c r="AE14" s="4"/>
      <c r="AF14" s="4"/>
      <c r="AG14" s="4" t="str">
        <f>IF(COUNTIF(AK31:AK50,"〇"),"年齢OK","受診NG")</f>
        <v>受診NG</v>
      </c>
      <c r="AH14" s="4"/>
      <c r="AI14" s="4"/>
      <c r="AJ14" s="4"/>
      <c r="AK14" s="4" t="str">
        <f>IF(COUNTIF(AS23:AS52,"〇"),"年齢OK","受診NG")</f>
        <v>受診NG</v>
      </c>
      <c r="AL14" s="4"/>
      <c r="AM14" s="4"/>
      <c r="AN14" s="4" t="s">
        <v>224</v>
      </c>
      <c r="AO14" s="4" t="str">
        <f>IF(COUNTIF(AK23:AK32,"〇"),"受診OK","受診NG")</f>
        <v>受診NG</v>
      </c>
      <c r="AP14" s="4" t="str">
        <f>IF(AND(AO14="受診OK",D21="女"),"受診OK","受診NG")</f>
        <v>受診NG</v>
      </c>
      <c r="AQ14" s="4"/>
      <c r="AR14" s="4"/>
      <c r="AS14" s="4"/>
      <c r="AT14" s="4"/>
    </row>
    <row r="15" spans="1:49" s="1" customFormat="1" ht="18.75" customHeight="1" x14ac:dyDescent="0.3">
      <c r="A15" s="193"/>
      <c r="B15" s="195"/>
      <c r="C15" s="39"/>
      <c r="D15" s="200"/>
      <c r="E15" s="52"/>
      <c r="F15" s="53"/>
      <c r="G15" s="129"/>
      <c r="H15" s="130"/>
      <c r="I15" s="198" t="s">
        <v>113</v>
      </c>
      <c r="J15" s="176" t="s">
        <v>219</v>
      </c>
      <c r="K15" s="189" t="s">
        <v>211</v>
      </c>
      <c r="L15" s="156" t="s">
        <v>127</v>
      </c>
      <c r="M15" s="147" t="s">
        <v>132</v>
      </c>
      <c r="N15" s="153" t="s">
        <v>128</v>
      </c>
      <c r="O15" s="149" t="s">
        <v>264</v>
      </c>
      <c r="P15" s="150"/>
      <c r="Q15" s="147" t="s">
        <v>115</v>
      </c>
      <c r="R15" s="162"/>
      <c r="S15" s="164"/>
      <c r="T15" s="141" t="s">
        <v>129</v>
      </c>
      <c r="U15" s="118"/>
      <c r="V15" s="4"/>
      <c r="W15" s="4"/>
      <c r="X15" s="4"/>
      <c r="Y15" s="4"/>
      <c r="Z15" s="4" t="s">
        <v>58</v>
      </c>
      <c r="AA15" s="4" t="s">
        <v>13</v>
      </c>
      <c r="AB15" s="4" t="s">
        <v>69</v>
      </c>
      <c r="AC15" s="4" t="s">
        <v>91</v>
      </c>
      <c r="AD15" s="4"/>
      <c r="AE15" s="4" t="s">
        <v>182</v>
      </c>
      <c r="AF15" s="4" t="s">
        <v>173</v>
      </c>
      <c r="AG15" s="4" t="str">
        <f>E27&amp;F27&amp;E29&amp;F29</f>
        <v/>
      </c>
      <c r="AH15" s="6" t="s">
        <v>176</v>
      </c>
      <c r="AI15" s="7" t="e">
        <f>DATEVALUE(AG15)</f>
        <v>#VALUE!</v>
      </c>
      <c r="AJ15" s="4" t="s">
        <v>185</v>
      </c>
      <c r="AK15" s="4"/>
      <c r="AL15" s="4" t="e">
        <f ca="1">DATEDIF(AI15,$Z$1,"Y")</f>
        <v>#VALUE!</v>
      </c>
      <c r="AM15" s="4" t="str">
        <f>IF(COUNTIF(BJ23:BJ63,"〇"),"OK","NG")</f>
        <v>NG</v>
      </c>
      <c r="AN15" s="4"/>
      <c r="AO15" s="4"/>
      <c r="AP15" s="4"/>
      <c r="AQ15" s="4"/>
      <c r="AR15" s="4"/>
      <c r="AS15" s="4"/>
      <c r="AT15" s="4"/>
    </row>
    <row r="16" spans="1:49" s="1" customFormat="1" ht="18.75" customHeight="1" thickBot="1" x14ac:dyDescent="0.35">
      <c r="A16" s="194"/>
      <c r="B16" s="196"/>
      <c r="C16" s="42"/>
      <c r="D16" s="201"/>
      <c r="E16" s="38" t="s">
        <v>121</v>
      </c>
      <c r="F16" s="38" t="s">
        <v>118</v>
      </c>
      <c r="G16" s="131"/>
      <c r="H16" s="132"/>
      <c r="I16" s="199"/>
      <c r="J16" s="177"/>
      <c r="K16" s="190"/>
      <c r="L16" s="157"/>
      <c r="M16" s="155"/>
      <c r="N16" s="154"/>
      <c r="O16" s="29" t="s">
        <v>130</v>
      </c>
      <c r="P16" s="33"/>
      <c r="Q16" s="148"/>
      <c r="R16" s="175"/>
      <c r="S16" s="174"/>
      <c r="T16" s="142"/>
      <c r="U16" s="119"/>
      <c r="V16" s="4"/>
      <c r="W16" s="4"/>
      <c r="X16" s="4"/>
      <c r="Y16" s="4"/>
      <c r="Z16" s="4" t="s">
        <v>57</v>
      </c>
      <c r="AA16" s="4" t="s">
        <v>14</v>
      </c>
      <c r="AB16" s="4" t="s">
        <v>70</v>
      </c>
      <c r="AC16" s="4" t="s">
        <v>92</v>
      </c>
      <c r="AD16" s="4"/>
      <c r="AE16" s="4"/>
      <c r="AF16" s="4" t="s">
        <v>132</v>
      </c>
      <c r="AG16" s="4" t="str">
        <f>IF(AND(AG17="年齢OK",D27="女"),"受診OK","受診NG")</f>
        <v>受診NG</v>
      </c>
      <c r="AH16" s="6"/>
      <c r="AI16" s="7"/>
      <c r="AJ16" s="4" t="s">
        <v>175</v>
      </c>
      <c r="AK16" s="4" t="str">
        <f>IF(AND(AK17="年齢OK",D27="女"),"受診OK","受診NG")</f>
        <v>受診NG</v>
      </c>
      <c r="AL16" s="4"/>
      <c r="AM16" s="4"/>
      <c r="AN16" s="4" t="s">
        <v>206</v>
      </c>
      <c r="AO16" s="4" t="str">
        <f>IF(COUNTIF(BB23:BB29,"〇"),"受診OK","受診NG")</f>
        <v>受診NG</v>
      </c>
      <c r="AP16" s="4"/>
      <c r="AQ16" s="4"/>
      <c r="AR16" s="4"/>
      <c r="AS16" s="4"/>
      <c r="AT16" s="4"/>
    </row>
    <row r="17" spans="1:62" s="1" customFormat="1" ht="18.75" customHeight="1" x14ac:dyDescent="0.3">
      <c r="A17" s="61" t="s">
        <v>275</v>
      </c>
      <c r="B17" s="196"/>
      <c r="C17" s="120"/>
      <c r="D17" s="201"/>
      <c r="E17" s="54"/>
      <c r="F17" s="55"/>
      <c r="G17" s="133"/>
      <c r="H17" s="134"/>
      <c r="I17" s="143"/>
      <c r="J17" s="145"/>
      <c r="K17" s="191"/>
      <c r="L17" s="187"/>
      <c r="M17" s="187"/>
      <c r="N17" s="166"/>
      <c r="O17" s="30" t="s">
        <v>215</v>
      </c>
      <c r="P17" s="34"/>
      <c r="Q17" s="160" t="s">
        <v>116</v>
      </c>
      <c r="R17" s="162"/>
      <c r="S17" s="164"/>
      <c r="T17" s="141" t="s">
        <v>178</v>
      </c>
      <c r="U17" s="118"/>
      <c r="V17" s="4"/>
      <c r="W17" s="4"/>
      <c r="X17" s="4"/>
      <c r="Y17" s="4"/>
      <c r="Z17" s="4" t="s">
        <v>56</v>
      </c>
      <c r="AA17" s="4" t="s">
        <v>15</v>
      </c>
      <c r="AB17" s="4" t="s">
        <v>71</v>
      </c>
      <c r="AC17" s="4" t="s">
        <v>93</v>
      </c>
      <c r="AD17" s="4"/>
      <c r="AE17" s="4"/>
      <c r="AF17" s="4"/>
      <c r="AG17" s="4" t="str">
        <f>IF(COUNTIF(AL31:AL50,"〇"),"年齢OK","受診NG")</f>
        <v>受診NG</v>
      </c>
      <c r="AH17" s="4"/>
      <c r="AI17" s="4"/>
      <c r="AJ17" s="4"/>
      <c r="AK17" s="4" t="str">
        <f>IF(COUNTIF(AT23:AT52,"〇"),"年齢OK","受診NG")</f>
        <v>受診NG</v>
      </c>
      <c r="AL17" s="4"/>
      <c r="AM17" s="4"/>
      <c r="AN17" s="4" t="s">
        <v>224</v>
      </c>
      <c r="AO17" s="4" t="str">
        <f>IF(COUNTIF(AL23:AL32,"〇"),"受診OK","受診NG")</f>
        <v>受診NG</v>
      </c>
      <c r="AP17" s="4" t="str">
        <f>IF(AND(AO17="受診OK",D27="女"),"受診OK","受診NG")</f>
        <v>受診NG</v>
      </c>
      <c r="AQ17" s="4"/>
      <c r="AR17" s="4"/>
      <c r="AS17" s="4"/>
      <c r="AT17" s="4"/>
    </row>
    <row r="18" spans="1:62" s="1" customFormat="1" ht="18.75" customHeight="1" thickBot="1" x14ac:dyDescent="0.35">
      <c r="A18" s="60"/>
      <c r="B18" s="197"/>
      <c r="C18" s="121"/>
      <c r="D18" s="202"/>
      <c r="E18" s="2" t="s">
        <v>1</v>
      </c>
      <c r="F18" s="184"/>
      <c r="G18" s="185"/>
      <c r="H18" s="186"/>
      <c r="I18" s="144"/>
      <c r="J18" s="146"/>
      <c r="K18" s="192"/>
      <c r="L18" s="188"/>
      <c r="M18" s="188"/>
      <c r="N18" s="167"/>
      <c r="O18" s="31" t="s">
        <v>177</v>
      </c>
      <c r="P18" s="35" t="s">
        <v>212</v>
      </c>
      <c r="Q18" s="161"/>
      <c r="R18" s="163"/>
      <c r="S18" s="165"/>
      <c r="T18" s="152"/>
      <c r="U18" s="151"/>
      <c r="V18" s="4"/>
      <c r="W18" s="4"/>
      <c r="X18" s="4"/>
      <c r="Y18" s="4"/>
      <c r="Z18" s="4" t="s">
        <v>55</v>
      </c>
      <c r="AA18" s="4" t="s">
        <v>16</v>
      </c>
      <c r="AB18" s="4"/>
      <c r="AC18" s="4" t="s">
        <v>94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62" s="1" customFormat="1" ht="30" customHeight="1" x14ac:dyDescent="0.3">
      <c r="A19" s="178" t="s">
        <v>122</v>
      </c>
      <c r="B19" s="180" t="s">
        <v>278</v>
      </c>
      <c r="C19" s="40" t="s">
        <v>217</v>
      </c>
      <c r="D19" s="180" t="s">
        <v>123</v>
      </c>
      <c r="E19" s="182" t="s">
        <v>124</v>
      </c>
      <c r="F19" s="183"/>
      <c r="G19" s="182" t="s">
        <v>125</v>
      </c>
      <c r="H19" s="183"/>
      <c r="I19" s="168" t="s">
        <v>179</v>
      </c>
      <c r="J19" s="169"/>
      <c r="K19" s="169"/>
      <c r="L19" s="169"/>
      <c r="M19" s="169"/>
      <c r="N19" s="170"/>
      <c r="O19" s="125" t="s">
        <v>263</v>
      </c>
      <c r="P19" s="126"/>
      <c r="Q19" s="135" t="s">
        <v>114</v>
      </c>
      <c r="R19" s="137" t="s">
        <v>117</v>
      </c>
      <c r="S19" s="139" t="s">
        <v>118</v>
      </c>
      <c r="T19" s="122" t="s">
        <v>126</v>
      </c>
      <c r="U19" s="124"/>
      <c r="V19" s="4"/>
      <c r="W19" s="4"/>
      <c r="X19" s="4"/>
      <c r="Y19" s="4"/>
      <c r="Z19" s="4" t="s">
        <v>54</v>
      </c>
      <c r="AA19" s="4" t="s">
        <v>17</v>
      </c>
      <c r="AB19" s="4"/>
      <c r="AC19" s="4" t="s">
        <v>95</v>
      </c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1:62" s="1" customFormat="1" ht="18.75" customHeight="1" thickBot="1" x14ac:dyDescent="0.35">
      <c r="A20" s="179"/>
      <c r="B20" s="181"/>
      <c r="C20" s="41" t="s">
        <v>218</v>
      </c>
      <c r="D20" s="181"/>
      <c r="E20" s="38" t="s">
        <v>119</v>
      </c>
      <c r="F20" s="38" t="s">
        <v>120</v>
      </c>
      <c r="G20" s="26" t="s">
        <v>2</v>
      </c>
      <c r="H20" s="36"/>
      <c r="I20" s="171"/>
      <c r="J20" s="172"/>
      <c r="K20" s="172"/>
      <c r="L20" s="172"/>
      <c r="M20" s="172"/>
      <c r="N20" s="173"/>
      <c r="O20" s="127"/>
      <c r="P20" s="128"/>
      <c r="Q20" s="136"/>
      <c r="R20" s="138"/>
      <c r="S20" s="140"/>
      <c r="T20" s="123"/>
      <c r="U20" s="119"/>
      <c r="V20" s="4"/>
      <c r="W20" s="4"/>
      <c r="X20" s="4"/>
      <c r="Y20" s="4"/>
      <c r="Z20" s="4" t="s">
        <v>53</v>
      </c>
      <c r="AA20" s="4" t="s">
        <v>18</v>
      </c>
      <c r="AB20" s="4"/>
      <c r="AC20" s="4" t="s">
        <v>96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1:62" s="1" customFormat="1" ht="18.75" customHeight="1" x14ac:dyDescent="0.3">
      <c r="A21" s="193"/>
      <c r="B21" s="195"/>
      <c r="C21" s="39"/>
      <c r="D21" s="200"/>
      <c r="E21" s="52"/>
      <c r="F21" s="53"/>
      <c r="G21" s="129"/>
      <c r="H21" s="130"/>
      <c r="I21" s="198" t="s">
        <v>113</v>
      </c>
      <c r="J21" s="176" t="s">
        <v>219</v>
      </c>
      <c r="K21" s="189" t="s">
        <v>211</v>
      </c>
      <c r="L21" s="156" t="s">
        <v>127</v>
      </c>
      <c r="M21" s="147" t="s">
        <v>132</v>
      </c>
      <c r="N21" s="153" t="s">
        <v>128</v>
      </c>
      <c r="O21" s="149" t="s">
        <v>264</v>
      </c>
      <c r="P21" s="150"/>
      <c r="Q21" s="147" t="s">
        <v>115</v>
      </c>
      <c r="R21" s="162"/>
      <c r="S21" s="164"/>
      <c r="T21" s="141" t="s">
        <v>129</v>
      </c>
      <c r="U21" s="118"/>
      <c r="V21" s="4"/>
      <c r="W21" s="4"/>
      <c r="X21" s="4"/>
      <c r="Y21" s="4"/>
      <c r="Z21" s="4" t="s">
        <v>52</v>
      </c>
      <c r="AA21" s="4" t="s">
        <v>19</v>
      </c>
      <c r="AB21" s="4"/>
      <c r="AC21" s="4" t="s">
        <v>97</v>
      </c>
      <c r="AD21" s="4"/>
      <c r="AE21" s="4"/>
      <c r="AF21" s="4" t="s">
        <v>203</v>
      </c>
      <c r="AG21" s="4" t="s">
        <v>205</v>
      </c>
      <c r="AH21" s="4"/>
      <c r="AI21" s="4"/>
      <c r="AJ21" s="4"/>
      <c r="AK21" s="4"/>
      <c r="AL21" s="4"/>
      <c r="AM21" s="4"/>
      <c r="AN21" s="4" t="s">
        <v>175</v>
      </c>
      <c r="AO21" s="4" t="s">
        <v>204</v>
      </c>
      <c r="AP21" s="4"/>
      <c r="AQ21" s="4"/>
      <c r="AR21" s="4"/>
      <c r="AS21" s="4"/>
      <c r="AT21" s="4"/>
      <c r="AV21" s="1" t="s">
        <v>206</v>
      </c>
      <c r="BC21" s="1" t="s">
        <v>204</v>
      </c>
    </row>
    <row r="22" spans="1:62" s="1" customFormat="1" ht="18.75" customHeight="1" thickBot="1" x14ac:dyDescent="0.35">
      <c r="A22" s="194"/>
      <c r="B22" s="196"/>
      <c r="C22" s="42"/>
      <c r="D22" s="201"/>
      <c r="E22" s="38" t="s">
        <v>121</v>
      </c>
      <c r="F22" s="38" t="s">
        <v>118</v>
      </c>
      <c r="G22" s="131"/>
      <c r="H22" s="132"/>
      <c r="I22" s="199"/>
      <c r="J22" s="177"/>
      <c r="K22" s="190"/>
      <c r="L22" s="157"/>
      <c r="M22" s="155"/>
      <c r="N22" s="154"/>
      <c r="O22" s="29" t="s">
        <v>130</v>
      </c>
      <c r="P22" s="33"/>
      <c r="Q22" s="148"/>
      <c r="R22" s="175"/>
      <c r="S22" s="174"/>
      <c r="T22" s="142"/>
      <c r="U22" s="119"/>
      <c r="V22" s="4"/>
      <c r="W22" s="4"/>
      <c r="X22" s="4"/>
      <c r="Y22" s="4"/>
      <c r="Z22" s="4" t="s">
        <v>51</v>
      </c>
      <c r="AA22" s="4" t="s">
        <v>20</v>
      </c>
      <c r="AB22" s="4"/>
      <c r="AC22" s="4" t="s">
        <v>98</v>
      </c>
      <c r="AD22" s="4"/>
      <c r="AE22" s="4"/>
      <c r="AF22" s="8" t="s">
        <v>173</v>
      </c>
      <c r="AG22" s="25" t="s">
        <v>174</v>
      </c>
      <c r="AH22" s="8"/>
      <c r="AI22" s="8"/>
      <c r="AJ22" s="8"/>
      <c r="AK22" s="8"/>
      <c r="AL22" s="8"/>
      <c r="AM22" s="8"/>
      <c r="AN22" s="8" t="s">
        <v>173</v>
      </c>
      <c r="AO22" s="8" t="s">
        <v>174</v>
      </c>
      <c r="AP22" s="8"/>
      <c r="AQ22" s="4"/>
      <c r="AR22" s="4"/>
      <c r="AS22" s="4"/>
      <c r="AT22" s="4"/>
      <c r="AV22" s="1" t="s">
        <v>173</v>
      </c>
      <c r="AW22" s="1" t="s">
        <v>174</v>
      </c>
      <c r="BC22" s="1" t="s">
        <v>236</v>
      </c>
      <c r="BD22" s="1" t="s">
        <v>239</v>
      </c>
    </row>
    <row r="23" spans="1:62" s="1" customFormat="1" ht="18.75" customHeight="1" x14ac:dyDescent="0.3">
      <c r="A23" s="61" t="s">
        <v>275</v>
      </c>
      <c r="B23" s="196"/>
      <c r="C23" s="120"/>
      <c r="D23" s="201"/>
      <c r="E23" s="54"/>
      <c r="F23" s="55"/>
      <c r="G23" s="133"/>
      <c r="H23" s="134"/>
      <c r="I23" s="143"/>
      <c r="J23" s="145"/>
      <c r="K23" s="191"/>
      <c r="L23" s="187"/>
      <c r="M23" s="187"/>
      <c r="N23" s="166"/>
      <c r="O23" s="30" t="s">
        <v>215</v>
      </c>
      <c r="P23" s="34"/>
      <c r="Q23" s="160" t="s">
        <v>116</v>
      </c>
      <c r="R23" s="162"/>
      <c r="S23" s="164"/>
      <c r="T23" s="141" t="s">
        <v>178</v>
      </c>
      <c r="U23" s="118"/>
      <c r="V23" s="4"/>
      <c r="W23" s="4"/>
      <c r="X23" s="4"/>
      <c r="Y23" s="4"/>
      <c r="Z23" s="4" t="s">
        <v>50</v>
      </c>
      <c r="AA23" s="4" t="s">
        <v>21</v>
      </c>
      <c r="AB23" s="4"/>
      <c r="AC23" s="4" t="s">
        <v>99</v>
      </c>
      <c r="AD23" s="4"/>
      <c r="AE23" s="4"/>
      <c r="AF23" s="8" t="s">
        <v>133</v>
      </c>
      <c r="AG23" s="24">
        <v>38444</v>
      </c>
      <c r="AH23" s="24">
        <v>38808</v>
      </c>
      <c r="AI23" s="8" t="e">
        <f>IF(AND($AI$6&gt;=AG23,$AI$6&lt;=AH23),"〇","×")</f>
        <v>#VALUE!</v>
      </c>
      <c r="AJ23" s="8" t="e">
        <f>IF(AND($AI$9&gt;=AG23,$AI$9&lt;=AH23),"〇","×")</f>
        <v>#VALUE!</v>
      </c>
      <c r="AK23" s="8" t="e">
        <f>IF(AND($AI$12&gt;=AG23,$AI$12&lt;=AH23),"〇","×")</f>
        <v>#VALUE!</v>
      </c>
      <c r="AL23" s="8" t="e">
        <f>IF(AND($AI$15&gt;=AG23,$AI$15&lt;=AH23),"〇","×")</f>
        <v>#VALUE!</v>
      </c>
      <c r="AM23" s="8"/>
      <c r="AN23" s="8" t="s">
        <v>143</v>
      </c>
      <c r="AO23" s="9">
        <v>31139</v>
      </c>
      <c r="AP23" s="9">
        <v>31503</v>
      </c>
      <c r="AQ23" s="8" t="e">
        <f>IF(AND($AI$6&gt;=AO23,$AI$6&lt;=AP23),"〇","×")</f>
        <v>#VALUE!</v>
      </c>
      <c r="AR23" s="4" t="e">
        <f>IF(AND($AI$9&gt;=AO23,$AI$9&lt;=AP23),"〇","×")</f>
        <v>#VALUE!</v>
      </c>
      <c r="AS23" s="4" t="e">
        <f>IF(AND($AI$12&gt;=AO23,$AI$12&lt;=AP23),"〇","×")</f>
        <v>#VALUE!</v>
      </c>
      <c r="AT23" s="4" t="e">
        <f>IF(AND($AI$15&gt;=AO23,$AI$15&lt;=AP23),"〇","×")</f>
        <v>#VALUE!</v>
      </c>
      <c r="AV23" s="8" t="s">
        <v>143</v>
      </c>
      <c r="AW23" s="9">
        <v>31139</v>
      </c>
      <c r="AX23" s="9">
        <v>31503</v>
      </c>
      <c r="AY23" s="8" t="e">
        <f>IF(AND($AI$6&gt;=AW23,$AI$6&lt;=AX23),"〇","×")</f>
        <v>#VALUE!</v>
      </c>
      <c r="AZ23" s="4" t="e">
        <f>IF(AND($AI$9&gt;=AW23,$AI$9&lt;=AX23),"〇","×")</f>
        <v>#VALUE!</v>
      </c>
      <c r="BA23" s="4" t="e">
        <f>IF(AND($AI$12&gt;=AW23,$AI$12&lt;=AX23),"〇","×")</f>
        <v>#VALUE!</v>
      </c>
      <c r="BB23" s="4" t="e">
        <f>IF(AND($AI$15&gt;=AW23,$AI$15&lt;=AX23),"〇","×")</f>
        <v>#VALUE!</v>
      </c>
      <c r="BC23" s="1" t="s">
        <v>240</v>
      </c>
      <c r="BD23" s="44">
        <v>32965</v>
      </c>
      <c r="BE23" s="44">
        <v>33329</v>
      </c>
      <c r="BF23" s="1" t="e">
        <f>IF(AND($AI$6&gt;=BD23,$AI$6&lt;=BE23),"〇","×")</f>
        <v>#VALUE!</v>
      </c>
      <c r="BG23" s="1" t="e">
        <f>IF(AND($AI$9&gt;=BD23,$AI$9&lt;=BE23),"〇","×")</f>
        <v>#VALUE!</v>
      </c>
      <c r="BH23" s="1" t="e">
        <f>IF(AND($AI$12&gt;=BD23,$AI$12&lt;=BE23),"〇","×")</f>
        <v>#VALUE!</v>
      </c>
      <c r="BJ23" s="1" t="e">
        <f>IF(AND($AI$15&gt;=BD23,$AI$15&lt;=BE23),"〇","×")</f>
        <v>#VALUE!</v>
      </c>
    </row>
    <row r="24" spans="1:62" s="1" customFormat="1" ht="18.75" customHeight="1" thickBot="1" x14ac:dyDescent="0.35">
      <c r="A24" s="60"/>
      <c r="B24" s="197"/>
      <c r="C24" s="121"/>
      <c r="D24" s="202"/>
      <c r="E24" s="2" t="s">
        <v>1</v>
      </c>
      <c r="F24" s="184"/>
      <c r="G24" s="185"/>
      <c r="H24" s="186"/>
      <c r="I24" s="144"/>
      <c r="J24" s="146"/>
      <c r="K24" s="192"/>
      <c r="L24" s="188"/>
      <c r="M24" s="188"/>
      <c r="N24" s="167"/>
      <c r="O24" s="31" t="s">
        <v>177</v>
      </c>
      <c r="P24" s="35" t="s">
        <v>212</v>
      </c>
      <c r="Q24" s="161"/>
      <c r="R24" s="163"/>
      <c r="S24" s="165"/>
      <c r="T24" s="152"/>
      <c r="U24" s="151"/>
      <c r="V24" s="4"/>
      <c r="W24" s="4"/>
      <c r="X24" s="4"/>
      <c r="Y24" s="4"/>
      <c r="Z24" s="4" t="s">
        <v>49</v>
      </c>
      <c r="AA24" s="4" t="s">
        <v>22</v>
      </c>
      <c r="AB24" s="4"/>
      <c r="AC24" s="4" t="s">
        <v>100</v>
      </c>
      <c r="AD24" s="4"/>
      <c r="AE24" s="4"/>
      <c r="AF24" s="8" t="s">
        <v>134</v>
      </c>
      <c r="AG24" s="9">
        <v>37713</v>
      </c>
      <c r="AH24" s="9">
        <v>38078</v>
      </c>
      <c r="AI24" s="8" t="e">
        <f t="shared" ref="AI24:AI62" si="0">IF(AND($AI$6&gt;=AG24,$AI$6&lt;=AH24),"〇","×")</f>
        <v>#VALUE!</v>
      </c>
      <c r="AJ24" s="8" t="e">
        <f t="shared" ref="AJ24:AJ62" si="1">IF(AND($AI$9&gt;=AG24,$AI$9&lt;=AH24),"〇","×")</f>
        <v>#VALUE!</v>
      </c>
      <c r="AK24" s="8" t="e">
        <f>IF(AND($AI$12&gt;=AG24,$AI$12&lt;=AH24),"〇","×")</f>
        <v>#VALUE!</v>
      </c>
      <c r="AL24" s="8" t="e">
        <f t="shared" ref="AL24:AL62" si="2">IF(AND($AI$15&gt;=AG24,$AI$15&lt;=AH24),"〇","×")</f>
        <v>#VALUE!</v>
      </c>
      <c r="AM24" s="8"/>
      <c r="AN24" s="8" t="s">
        <v>144</v>
      </c>
      <c r="AO24" s="9">
        <v>30408</v>
      </c>
      <c r="AP24" s="9">
        <v>30773</v>
      </c>
      <c r="AQ24" s="8" t="e">
        <f t="shared" ref="AQ24:AQ52" si="3">IF(AND($AI$6&gt;=AO24,$AI$6&lt;=AP24),"〇","×")</f>
        <v>#VALUE!</v>
      </c>
      <c r="AR24" s="4" t="e">
        <f t="shared" ref="AR24:AR52" si="4">IF(AND($AI$9&gt;=AO24,$AI$9&lt;=AP24),"〇","×")</f>
        <v>#VALUE!</v>
      </c>
      <c r="AS24" s="4" t="e">
        <f t="shared" ref="AS24:AS52" si="5">IF(AND($AI$12&gt;=AO24,$AI$12&lt;=AP24),"〇","×")</f>
        <v>#VALUE!</v>
      </c>
      <c r="AT24" s="4" t="e">
        <f t="shared" ref="AT24:AT51" si="6">IF(AND($AI$15&gt;=AO24,$AI$15&lt;=AP24),"〇","×")</f>
        <v>#VALUE!</v>
      </c>
      <c r="AV24" s="59" t="s">
        <v>267</v>
      </c>
      <c r="AW24" s="9">
        <v>29313</v>
      </c>
      <c r="AX24" s="9">
        <v>29677</v>
      </c>
      <c r="AY24" s="8" t="e">
        <f t="shared" ref="AY24:AY29" si="7">IF(AND($AI$6&gt;=AW24,$AI$6&lt;=AX24),"〇","×")</f>
        <v>#VALUE!</v>
      </c>
      <c r="AZ24" s="4" t="e">
        <f t="shared" ref="AZ24:AZ29" si="8">IF(AND($AI$9&gt;=AW24,$AI$9&lt;=AX24),"〇","×")</f>
        <v>#VALUE!</v>
      </c>
      <c r="BA24" s="4" t="e">
        <f t="shared" ref="BA24:BA29" si="9">IF(AND($AI$12&gt;=AW24,$AI$12&lt;=AX24),"〇","×")</f>
        <v>#VALUE!</v>
      </c>
      <c r="BB24" s="4" t="e">
        <f t="shared" ref="BB24:BB29" si="10">IF(AND($AI$15&gt;=AW24,$AI$15&lt;=AX24),"〇","×")</f>
        <v>#VALUE!</v>
      </c>
      <c r="BC24" s="1" t="s">
        <v>241</v>
      </c>
      <c r="BD24" s="44">
        <v>32600</v>
      </c>
      <c r="BE24" s="44">
        <v>32964</v>
      </c>
      <c r="BF24" s="1" t="e">
        <f t="shared" ref="BF24:BF63" si="11">IF(AND($AI$6&gt;=BD24,$AI$6&lt;=BE24),"〇","×")</f>
        <v>#VALUE!</v>
      </c>
      <c r="BG24" s="1" t="e">
        <f t="shared" ref="BG24:BG63" si="12">IF(AND($AI$9&gt;=BD24,$AI$9&lt;=BE24),"〇","×")</f>
        <v>#VALUE!</v>
      </c>
      <c r="BH24" s="1" t="e">
        <f t="shared" ref="BH24:BH63" si="13">IF(AND($AI$12&gt;=BD24,$AI$12&lt;=BE24),"〇","×")</f>
        <v>#VALUE!</v>
      </c>
      <c r="BJ24" s="1" t="e">
        <f t="shared" ref="BJ24:BJ63" si="14">IF(AND($AI$15&gt;=BD24,$AI$15&lt;=BE24),"〇","×")</f>
        <v>#VALUE!</v>
      </c>
    </row>
    <row r="25" spans="1:62" s="1" customFormat="1" ht="30" customHeight="1" x14ac:dyDescent="0.3">
      <c r="A25" s="178" t="s">
        <v>122</v>
      </c>
      <c r="B25" s="180" t="s">
        <v>278</v>
      </c>
      <c r="C25" s="40" t="s">
        <v>217</v>
      </c>
      <c r="D25" s="180" t="s">
        <v>123</v>
      </c>
      <c r="E25" s="182" t="s">
        <v>124</v>
      </c>
      <c r="F25" s="183"/>
      <c r="G25" s="182" t="s">
        <v>125</v>
      </c>
      <c r="H25" s="183"/>
      <c r="I25" s="168" t="s">
        <v>179</v>
      </c>
      <c r="J25" s="169"/>
      <c r="K25" s="169"/>
      <c r="L25" s="169"/>
      <c r="M25" s="169"/>
      <c r="N25" s="170"/>
      <c r="O25" s="125" t="s">
        <v>263</v>
      </c>
      <c r="P25" s="126"/>
      <c r="Q25" s="135" t="s">
        <v>114</v>
      </c>
      <c r="R25" s="137" t="s">
        <v>117</v>
      </c>
      <c r="S25" s="139" t="s">
        <v>118</v>
      </c>
      <c r="T25" s="122" t="s">
        <v>126</v>
      </c>
      <c r="U25" s="124"/>
      <c r="V25" s="4"/>
      <c r="W25" s="4"/>
      <c r="X25" s="4"/>
      <c r="Y25" s="4"/>
      <c r="Z25" s="4" t="s">
        <v>48</v>
      </c>
      <c r="AA25" s="4" t="s">
        <v>23</v>
      </c>
      <c r="AB25" s="4"/>
      <c r="AC25" s="4" t="s">
        <v>101</v>
      </c>
      <c r="AD25" s="4"/>
      <c r="AE25" s="4"/>
      <c r="AF25" s="8" t="s">
        <v>135</v>
      </c>
      <c r="AG25" s="24">
        <v>36983</v>
      </c>
      <c r="AH25" s="24">
        <v>37347</v>
      </c>
      <c r="AI25" s="8" t="e">
        <f t="shared" si="0"/>
        <v>#VALUE!</v>
      </c>
      <c r="AJ25" s="8" t="e">
        <f t="shared" si="1"/>
        <v>#VALUE!</v>
      </c>
      <c r="AK25" s="8" t="e">
        <f t="shared" ref="AK25:AK62" si="15">IF(AND($AI$12&gt;=AG25,$AI$12&lt;=AH25),"〇","×")</f>
        <v>#VALUE!</v>
      </c>
      <c r="AL25" s="8" t="e">
        <f t="shared" si="2"/>
        <v>#VALUE!</v>
      </c>
      <c r="AM25" s="8"/>
      <c r="AN25" s="8" t="s">
        <v>145</v>
      </c>
      <c r="AO25" s="9">
        <v>29678</v>
      </c>
      <c r="AP25" s="9">
        <v>30042</v>
      </c>
      <c r="AQ25" s="8" t="e">
        <f t="shared" si="3"/>
        <v>#VALUE!</v>
      </c>
      <c r="AR25" s="4" t="e">
        <f t="shared" si="4"/>
        <v>#VALUE!</v>
      </c>
      <c r="AS25" s="4" t="e">
        <f t="shared" si="5"/>
        <v>#VALUE!</v>
      </c>
      <c r="AT25" s="4" t="e">
        <f t="shared" si="6"/>
        <v>#VALUE!</v>
      </c>
      <c r="AV25" s="8" t="s">
        <v>148</v>
      </c>
      <c r="AW25" s="9">
        <v>27486</v>
      </c>
      <c r="AX25" s="9">
        <v>27851</v>
      </c>
      <c r="AY25" s="8" t="e">
        <f t="shared" si="7"/>
        <v>#VALUE!</v>
      </c>
      <c r="AZ25" s="4" t="e">
        <f t="shared" si="8"/>
        <v>#VALUE!</v>
      </c>
      <c r="BA25" s="4" t="e">
        <f t="shared" si="9"/>
        <v>#VALUE!</v>
      </c>
      <c r="BB25" s="4" t="e">
        <f t="shared" si="10"/>
        <v>#VALUE!</v>
      </c>
      <c r="BC25" s="1" t="s">
        <v>242</v>
      </c>
      <c r="BD25" s="44">
        <v>32235</v>
      </c>
      <c r="BE25" s="44">
        <v>32599</v>
      </c>
      <c r="BF25" s="1" t="e">
        <f t="shared" si="11"/>
        <v>#VALUE!</v>
      </c>
      <c r="BG25" s="1" t="e">
        <f t="shared" si="12"/>
        <v>#VALUE!</v>
      </c>
      <c r="BH25" s="1" t="e">
        <f t="shared" si="13"/>
        <v>#VALUE!</v>
      </c>
      <c r="BJ25" s="1" t="e">
        <f t="shared" si="14"/>
        <v>#VALUE!</v>
      </c>
    </row>
    <row r="26" spans="1:62" s="1" customFormat="1" ht="18.75" customHeight="1" thickBot="1" x14ac:dyDescent="0.35">
      <c r="A26" s="179"/>
      <c r="B26" s="181"/>
      <c r="C26" s="41" t="s">
        <v>218</v>
      </c>
      <c r="D26" s="181"/>
      <c r="E26" s="38" t="s">
        <v>119</v>
      </c>
      <c r="F26" s="38" t="s">
        <v>120</v>
      </c>
      <c r="G26" s="26" t="s">
        <v>2</v>
      </c>
      <c r="H26" s="36"/>
      <c r="I26" s="171"/>
      <c r="J26" s="172"/>
      <c r="K26" s="172"/>
      <c r="L26" s="172"/>
      <c r="M26" s="172"/>
      <c r="N26" s="173"/>
      <c r="O26" s="127"/>
      <c r="P26" s="128"/>
      <c r="Q26" s="136"/>
      <c r="R26" s="138"/>
      <c r="S26" s="140"/>
      <c r="T26" s="123"/>
      <c r="U26" s="119"/>
      <c r="V26" s="4"/>
      <c r="W26" s="4"/>
      <c r="X26" s="4"/>
      <c r="Y26" s="4"/>
      <c r="Z26" s="4" t="s">
        <v>47</v>
      </c>
      <c r="AA26" s="4" t="s">
        <v>24</v>
      </c>
      <c r="AB26" s="4"/>
      <c r="AC26" s="4" t="s">
        <v>102</v>
      </c>
      <c r="AD26" s="4"/>
      <c r="AE26" s="4"/>
      <c r="AF26" s="8" t="s">
        <v>136</v>
      </c>
      <c r="AG26" s="9">
        <v>36252</v>
      </c>
      <c r="AH26" s="9">
        <v>36617</v>
      </c>
      <c r="AI26" s="8" t="e">
        <f t="shared" si="0"/>
        <v>#VALUE!</v>
      </c>
      <c r="AJ26" s="8" t="e">
        <f t="shared" si="1"/>
        <v>#VALUE!</v>
      </c>
      <c r="AK26" s="8" t="e">
        <f>IF(AND($AI$12&gt;=AG26,$AI$12&lt;=AH26),"〇","×")</f>
        <v>#VALUE!</v>
      </c>
      <c r="AL26" s="8" t="e">
        <f t="shared" si="2"/>
        <v>#VALUE!</v>
      </c>
      <c r="AM26" s="8"/>
      <c r="AN26" s="8" t="s">
        <v>146</v>
      </c>
      <c r="AO26" s="9">
        <v>28947</v>
      </c>
      <c r="AP26" s="9">
        <v>29312</v>
      </c>
      <c r="AQ26" s="8" t="e">
        <f t="shared" si="3"/>
        <v>#VALUE!</v>
      </c>
      <c r="AR26" s="4" t="e">
        <f t="shared" si="4"/>
        <v>#VALUE!</v>
      </c>
      <c r="AS26" s="4" t="e">
        <f t="shared" si="5"/>
        <v>#VALUE!</v>
      </c>
      <c r="AT26" s="4" t="e">
        <f t="shared" si="6"/>
        <v>#VALUE!</v>
      </c>
      <c r="AV26" s="59" t="s">
        <v>268</v>
      </c>
      <c r="AW26" s="9">
        <v>25660</v>
      </c>
      <c r="AX26" s="9">
        <v>26024</v>
      </c>
      <c r="AY26" s="8" t="e">
        <f t="shared" si="7"/>
        <v>#VALUE!</v>
      </c>
      <c r="AZ26" s="4" t="e">
        <f t="shared" si="8"/>
        <v>#VALUE!</v>
      </c>
      <c r="BA26" s="4" t="e">
        <f t="shared" si="9"/>
        <v>#VALUE!</v>
      </c>
      <c r="BB26" s="4" t="e">
        <f t="shared" si="10"/>
        <v>#VALUE!</v>
      </c>
      <c r="BC26" s="1" t="s">
        <v>142</v>
      </c>
      <c r="BD26" s="44">
        <v>31869</v>
      </c>
      <c r="BE26" s="44">
        <v>32234</v>
      </c>
      <c r="BF26" s="1" t="e">
        <f t="shared" si="11"/>
        <v>#VALUE!</v>
      </c>
      <c r="BG26" s="1" t="e">
        <f t="shared" si="12"/>
        <v>#VALUE!</v>
      </c>
      <c r="BH26" s="1" t="e">
        <f t="shared" si="13"/>
        <v>#VALUE!</v>
      </c>
      <c r="BJ26" s="1" t="e">
        <f t="shared" si="14"/>
        <v>#VALUE!</v>
      </c>
    </row>
    <row r="27" spans="1:62" s="1" customFormat="1" ht="18.75" customHeight="1" x14ac:dyDescent="0.3">
      <c r="A27" s="193"/>
      <c r="B27" s="195"/>
      <c r="C27" s="39"/>
      <c r="D27" s="200"/>
      <c r="E27" s="52"/>
      <c r="F27" s="53"/>
      <c r="G27" s="129"/>
      <c r="H27" s="130"/>
      <c r="I27" s="198" t="s">
        <v>113</v>
      </c>
      <c r="J27" s="176" t="s">
        <v>219</v>
      </c>
      <c r="K27" s="189" t="s">
        <v>211</v>
      </c>
      <c r="L27" s="156" t="s">
        <v>127</v>
      </c>
      <c r="M27" s="147" t="s">
        <v>132</v>
      </c>
      <c r="N27" s="153" t="s">
        <v>128</v>
      </c>
      <c r="O27" s="149" t="s">
        <v>264</v>
      </c>
      <c r="P27" s="150"/>
      <c r="Q27" s="147" t="s">
        <v>115</v>
      </c>
      <c r="R27" s="162"/>
      <c r="S27" s="164"/>
      <c r="T27" s="141" t="s">
        <v>129</v>
      </c>
      <c r="U27" s="118"/>
      <c r="V27" s="4"/>
      <c r="W27" s="4"/>
      <c r="X27" s="4"/>
      <c r="Y27" s="4"/>
      <c r="Z27" s="4" t="s">
        <v>46</v>
      </c>
      <c r="AA27" s="4" t="s">
        <v>25</v>
      </c>
      <c r="AB27" s="4"/>
      <c r="AC27" s="4" t="s">
        <v>103</v>
      </c>
      <c r="AD27" s="4"/>
      <c r="AE27" s="4"/>
      <c r="AF27" s="8" t="s">
        <v>137</v>
      </c>
      <c r="AG27" s="24">
        <v>35522</v>
      </c>
      <c r="AH27" s="24">
        <v>35886</v>
      </c>
      <c r="AI27" s="8" t="e">
        <f t="shared" si="0"/>
        <v>#VALUE!</v>
      </c>
      <c r="AJ27" s="8" t="e">
        <f t="shared" si="1"/>
        <v>#VALUE!</v>
      </c>
      <c r="AK27" s="8" t="e">
        <f t="shared" si="15"/>
        <v>#VALUE!</v>
      </c>
      <c r="AL27" s="8" t="e">
        <f t="shared" si="2"/>
        <v>#VALUE!</v>
      </c>
      <c r="AM27" s="8"/>
      <c r="AN27" s="8" t="s">
        <v>147</v>
      </c>
      <c r="AO27" s="9">
        <v>28217</v>
      </c>
      <c r="AP27" s="9">
        <v>28581</v>
      </c>
      <c r="AQ27" s="8" t="e">
        <f t="shared" si="3"/>
        <v>#VALUE!</v>
      </c>
      <c r="AR27" s="4" t="e">
        <f t="shared" si="4"/>
        <v>#VALUE!</v>
      </c>
      <c r="AS27" s="4" t="e">
        <f t="shared" si="5"/>
        <v>#VALUE!</v>
      </c>
      <c r="AT27" s="4" t="e">
        <f t="shared" si="6"/>
        <v>#VALUE!</v>
      </c>
      <c r="AV27" s="59" t="s">
        <v>269</v>
      </c>
      <c r="AW27" s="9">
        <v>23834</v>
      </c>
      <c r="AX27" s="9">
        <v>24198</v>
      </c>
      <c r="AY27" s="8" t="e">
        <f t="shared" si="7"/>
        <v>#VALUE!</v>
      </c>
      <c r="AZ27" s="4" t="e">
        <f t="shared" si="8"/>
        <v>#VALUE!</v>
      </c>
      <c r="BA27" s="4" t="e">
        <f t="shared" si="9"/>
        <v>#VALUE!</v>
      </c>
      <c r="BB27" s="4" t="e">
        <f t="shared" si="10"/>
        <v>#VALUE!</v>
      </c>
      <c r="BC27" s="1" t="s">
        <v>243</v>
      </c>
      <c r="BD27" s="44">
        <v>31504</v>
      </c>
      <c r="BE27" s="44">
        <v>31868</v>
      </c>
      <c r="BF27" s="1" t="e">
        <f t="shared" si="11"/>
        <v>#VALUE!</v>
      </c>
      <c r="BG27" s="1" t="e">
        <f t="shared" si="12"/>
        <v>#VALUE!</v>
      </c>
      <c r="BH27" s="1" t="e">
        <f t="shared" si="13"/>
        <v>#VALUE!</v>
      </c>
      <c r="BJ27" s="1" t="e">
        <f t="shared" si="14"/>
        <v>#VALUE!</v>
      </c>
    </row>
    <row r="28" spans="1:62" s="1" customFormat="1" ht="18.75" customHeight="1" thickBot="1" x14ac:dyDescent="0.35">
      <c r="A28" s="194"/>
      <c r="B28" s="196"/>
      <c r="C28" s="42"/>
      <c r="D28" s="201"/>
      <c r="E28" s="38" t="s">
        <v>121</v>
      </c>
      <c r="F28" s="38" t="s">
        <v>118</v>
      </c>
      <c r="G28" s="131"/>
      <c r="H28" s="132"/>
      <c r="I28" s="199"/>
      <c r="J28" s="177"/>
      <c r="K28" s="190"/>
      <c r="L28" s="157"/>
      <c r="M28" s="155"/>
      <c r="N28" s="154"/>
      <c r="O28" s="29" t="s">
        <v>130</v>
      </c>
      <c r="P28" s="33"/>
      <c r="Q28" s="148"/>
      <c r="R28" s="175"/>
      <c r="S28" s="174"/>
      <c r="T28" s="142"/>
      <c r="U28" s="119"/>
      <c r="V28" s="4"/>
      <c r="W28" s="4"/>
      <c r="X28" s="4"/>
      <c r="Y28" s="4"/>
      <c r="Z28" s="4" t="s">
        <v>45</v>
      </c>
      <c r="AA28" s="4" t="s">
        <v>26</v>
      </c>
      <c r="AB28" s="4"/>
      <c r="AC28" s="4" t="s">
        <v>104</v>
      </c>
      <c r="AD28" s="4"/>
      <c r="AE28" s="4"/>
      <c r="AF28" s="8" t="s">
        <v>138</v>
      </c>
      <c r="AG28" s="9">
        <v>34791</v>
      </c>
      <c r="AH28" s="9">
        <v>35156</v>
      </c>
      <c r="AI28" s="8" t="e">
        <f t="shared" si="0"/>
        <v>#VALUE!</v>
      </c>
      <c r="AJ28" s="8" t="e">
        <f t="shared" si="1"/>
        <v>#VALUE!</v>
      </c>
      <c r="AK28" s="8" t="e">
        <f t="shared" si="15"/>
        <v>#VALUE!</v>
      </c>
      <c r="AL28" s="8" t="e">
        <f t="shared" si="2"/>
        <v>#VALUE!</v>
      </c>
      <c r="AM28" s="8"/>
      <c r="AN28" s="8" t="s">
        <v>148</v>
      </c>
      <c r="AO28" s="9">
        <v>27486</v>
      </c>
      <c r="AP28" s="9">
        <v>27851</v>
      </c>
      <c r="AQ28" s="8" t="e">
        <f t="shared" si="3"/>
        <v>#VALUE!</v>
      </c>
      <c r="AR28" s="4" t="e">
        <f t="shared" si="4"/>
        <v>#VALUE!</v>
      </c>
      <c r="AS28" s="4" t="e">
        <f t="shared" si="5"/>
        <v>#VALUE!</v>
      </c>
      <c r="AT28" s="4" t="e">
        <f t="shared" si="6"/>
        <v>#VALUE!</v>
      </c>
      <c r="AV28" s="59" t="s">
        <v>270</v>
      </c>
      <c r="AW28" s="9">
        <v>22008</v>
      </c>
      <c r="AX28" s="9">
        <v>22372</v>
      </c>
      <c r="AY28" s="8" t="e">
        <f t="shared" si="7"/>
        <v>#VALUE!</v>
      </c>
      <c r="AZ28" s="4" t="e">
        <f t="shared" si="8"/>
        <v>#VALUE!</v>
      </c>
      <c r="BA28" s="4" t="e">
        <f t="shared" si="9"/>
        <v>#VALUE!</v>
      </c>
      <c r="BB28" s="4" t="e">
        <f t="shared" si="10"/>
        <v>#VALUE!</v>
      </c>
      <c r="BC28" s="1" t="s">
        <v>143</v>
      </c>
      <c r="BD28" s="44">
        <v>31139</v>
      </c>
      <c r="BE28" s="44">
        <v>31503</v>
      </c>
      <c r="BF28" s="1" t="e">
        <f t="shared" si="11"/>
        <v>#VALUE!</v>
      </c>
      <c r="BG28" s="1" t="e">
        <f t="shared" si="12"/>
        <v>#VALUE!</v>
      </c>
      <c r="BH28" s="1" t="e">
        <f t="shared" si="13"/>
        <v>#VALUE!</v>
      </c>
      <c r="BJ28" s="1" t="e">
        <f t="shared" si="14"/>
        <v>#VALUE!</v>
      </c>
    </row>
    <row r="29" spans="1:62" s="1" customFormat="1" ht="16.5" customHeight="1" x14ac:dyDescent="0.3">
      <c r="A29" s="61" t="s">
        <v>275</v>
      </c>
      <c r="B29" s="196"/>
      <c r="C29" s="120"/>
      <c r="D29" s="201"/>
      <c r="E29" s="54"/>
      <c r="F29" s="55"/>
      <c r="G29" s="133"/>
      <c r="H29" s="134"/>
      <c r="I29" s="143"/>
      <c r="J29" s="145"/>
      <c r="K29" s="191"/>
      <c r="L29" s="187"/>
      <c r="M29" s="187"/>
      <c r="N29" s="166"/>
      <c r="O29" s="30" t="s">
        <v>215</v>
      </c>
      <c r="P29" s="34"/>
      <c r="Q29" s="160" t="s">
        <v>116</v>
      </c>
      <c r="R29" s="162"/>
      <c r="S29" s="164"/>
      <c r="T29" s="141" t="s">
        <v>178</v>
      </c>
      <c r="U29" s="118"/>
      <c r="V29" s="4"/>
      <c r="W29" s="4"/>
      <c r="X29" s="4"/>
      <c r="Y29" s="4"/>
      <c r="Z29" s="4" t="s">
        <v>44</v>
      </c>
      <c r="AA29" s="4" t="s">
        <v>27</v>
      </c>
      <c r="AB29" s="4"/>
      <c r="AC29" s="4" t="s">
        <v>105</v>
      </c>
      <c r="AD29" s="4"/>
      <c r="AE29" s="4"/>
      <c r="AF29" s="8" t="s">
        <v>139</v>
      </c>
      <c r="AG29" s="24">
        <v>34061</v>
      </c>
      <c r="AH29" s="24">
        <v>34425</v>
      </c>
      <c r="AI29" s="8" t="e">
        <f t="shared" si="0"/>
        <v>#VALUE!</v>
      </c>
      <c r="AJ29" s="8" t="e">
        <f t="shared" si="1"/>
        <v>#VALUE!</v>
      </c>
      <c r="AK29" s="8" t="e">
        <f t="shared" si="15"/>
        <v>#VALUE!</v>
      </c>
      <c r="AL29" s="8" t="e">
        <f t="shared" si="2"/>
        <v>#VALUE!</v>
      </c>
      <c r="AM29" s="8"/>
      <c r="AN29" s="8" t="s">
        <v>149</v>
      </c>
      <c r="AO29" s="9">
        <v>26756</v>
      </c>
      <c r="AP29" s="9">
        <v>27120</v>
      </c>
      <c r="AQ29" s="8" t="e">
        <f t="shared" si="3"/>
        <v>#VALUE!</v>
      </c>
      <c r="AR29" s="4" t="e">
        <f t="shared" si="4"/>
        <v>#VALUE!</v>
      </c>
      <c r="AS29" s="4" t="e">
        <f t="shared" si="5"/>
        <v>#VALUE!</v>
      </c>
      <c r="AT29" s="4" t="e">
        <f t="shared" si="6"/>
        <v>#VALUE!</v>
      </c>
      <c r="AV29" s="59" t="s">
        <v>271</v>
      </c>
      <c r="AW29" s="9">
        <v>20181</v>
      </c>
      <c r="AX29" s="9">
        <v>20546</v>
      </c>
      <c r="AY29" s="8" t="e">
        <f t="shared" si="7"/>
        <v>#VALUE!</v>
      </c>
      <c r="AZ29" s="4" t="e">
        <f t="shared" si="8"/>
        <v>#VALUE!</v>
      </c>
      <c r="BA29" s="4" t="e">
        <f t="shared" si="9"/>
        <v>#VALUE!</v>
      </c>
      <c r="BB29" s="4" t="e">
        <f t="shared" si="10"/>
        <v>#VALUE!</v>
      </c>
      <c r="BC29" s="1" t="s">
        <v>244</v>
      </c>
      <c r="BD29" s="44">
        <v>30774</v>
      </c>
      <c r="BE29" s="44">
        <v>31138</v>
      </c>
      <c r="BF29" s="1" t="e">
        <f t="shared" si="11"/>
        <v>#VALUE!</v>
      </c>
      <c r="BG29" s="1" t="e">
        <f t="shared" si="12"/>
        <v>#VALUE!</v>
      </c>
      <c r="BH29" s="1" t="e">
        <f t="shared" si="13"/>
        <v>#VALUE!</v>
      </c>
      <c r="BJ29" s="1" t="e">
        <f t="shared" si="14"/>
        <v>#VALUE!</v>
      </c>
    </row>
    <row r="30" spans="1:62" s="1" customFormat="1" ht="17" thickBot="1" x14ac:dyDescent="0.35">
      <c r="A30" s="60"/>
      <c r="B30" s="197"/>
      <c r="C30" s="121"/>
      <c r="D30" s="202"/>
      <c r="E30" s="2" t="s">
        <v>1</v>
      </c>
      <c r="F30" s="184"/>
      <c r="G30" s="185"/>
      <c r="H30" s="186"/>
      <c r="I30" s="144"/>
      <c r="J30" s="146"/>
      <c r="K30" s="192"/>
      <c r="L30" s="188"/>
      <c r="M30" s="188"/>
      <c r="N30" s="167"/>
      <c r="O30" s="31" t="s">
        <v>177</v>
      </c>
      <c r="P30" s="35" t="s">
        <v>212</v>
      </c>
      <c r="Q30" s="161"/>
      <c r="R30" s="163"/>
      <c r="S30" s="165"/>
      <c r="T30" s="152"/>
      <c r="U30" s="151"/>
      <c r="V30" s="4"/>
      <c r="W30" s="4"/>
      <c r="X30" s="4"/>
      <c r="Y30" s="4"/>
      <c r="Z30" s="4" t="s">
        <v>43</v>
      </c>
      <c r="AA30" s="4" t="s">
        <v>28</v>
      </c>
      <c r="AB30" s="4"/>
      <c r="AC30" s="4" t="s">
        <v>106</v>
      </c>
      <c r="AD30" s="4"/>
      <c r="AE30" s="4"/>
      <c r="AF30" s="8" t="s">
        <v>140</v>
      </c>
      <c r="AG30" s="9">
        <v>33330</v>
      </c>
      <c r="AH30" s="9">
        <v>33695</v>
      </c>
      <c r="AI30" s="8" t="e">
        <f t="shared" si="0"/>
        <v>#VALUE!</v>
      </c>
      <c r="AJ30" s="8" t="e">
        <f t="shared" si="1"/>
        <v>#VALUE!</v>
      </c>
      <c r="AK30" s="8" t="e">
        <f t="shared" si="15"/>
        <v>#VALUE!</v>
      </c>
      <c r="AL30" s="8" t="e">
        <f t="shared" si="2"/>
        <v>#VALUE!</v>
      </c>
      <c r="AM30" s="8"/>
      <c r="AN30" s="8" t="s">
        <v>150</v>
      </c>
      <c r="AO30" s="9">
        <v>26025</v>
      </c>
      <c r="AP30" s="9">
        <v>26390</v>
      </c>
      <c r="AQ30" s="8" t="e">
        <f t="shared" si="3"/>
        <v>#VALUE!</v>
      </c>
      <c r="AR30" s="4" t="e">
        <f t="shared" si="4"/>
        <v>#VALUE!</v>
      </c>
      <c r="AS30" s="4" t="e">
        <f t="shared" si="5"/>
        <v>#VALUE!</v>
      </c>
      <c r="AT30" s="4" t="e">
        <f t="shared" si="6"/>
        <v>#VALUE!</v>
      </c>
      <c r="BC30" s="1" t="s">
        <v>144</v>
      </c>
      <c r="BD30" s="44">
        <v>30408</v>
      </c>
      <c r="BE30" s="44">
        <v>30773</v>
      </c>
      <c r="BF30" s="1" t="e">
        <f t="shared" si="11"/>
        <v>#VALUE!</v>
      </c>
      <c r="BG30" s="1" t="e">
        <f t="shared" si="12"/>
        <v>#VALUE!</v>
      </c>
      <c r="BH30" s="1" t="e">
        <f t="shared" si="13"/>
        <v>#VALUE!</v>
      </c>
      <c r="BJ30" s="1" t="e">
        <f t="shared" si="14"/>
        <v>#VALUE!</v>
      </c>
    </row>
    <row r="31" spans="1:62" ht="20" customHeight="1" x14ac:dyDescent="0.3">
      <c r="Z31" s="4" t="s">
        <v>42</v>
      </c>
      <c r="AA31" s="4" t="s">
        <v>29</v>
      </c>
      <c r="AC31" s="4" t="s">
        <v>107</v>
      </c>
      <c r="AF31" s="8" t="s">
        <v>141</v>
      </c>
      <c r="AG31" s="24">
        <v>32600</v>
      </c>
      <c r="AH31" s="24">
        <v>32964</v>
      </c>
      <c r="AI31" s="8" t="e">
        <f t="shared" si="0"/>
        <v>#VALUE!</v>
      </c>
      <c r="AJ31" s="8" t="e">
        <f t="shared" si="1"/>
        <v>#VALUE!</v>
      </c>
      <c r="AK31" s="8" t="e">
        <f t="shared" si="15"/>
        <v>#VALUE!</v>
      </c>
      <c r="AL31" s="8" t="e">
        <f t="shared" si="2"/>
        <v>#VALUE!</v>
      </c>
      <c r="AM31" s="8"/>
      <c r="AN31" s="8" t="s">
        <v>151</v>
      </c>
      <c r="AO31" s="9">
        <v>25295</v>
      </c>
      <c r="AP31" s="9">
        <v>25659</v>
      </c>
      <c r="AQ31" s="8" t="e">
        <f t="shared" si="3"/>
        <v>#VALUE!</v>
      </c>
      <c r="AR31" s="4" t="e">
        <f t="shared" si="4"/>
        <v>#VALUE!</v>
      </c>
      <c r="AS31" s="4" t="e">
        <f t="shared" si="5"/>
        <v>#VALUE!</v>
      </c>
      <c r="AT31" s="4" t="e">
        <f t="shared" si="6"/>
        <v>#VALUE!</v>
      </c>
      <c r="BC31" s="1" t="s">
        <v>245</v>
      </c>
      <c r="BD31" s="44">
        <v>30043</v>
      </c>
      <c r="BE31" s="44">
        <v>30407</v>
      </c>
      <c r="BF31" s="1" t="e">
        <f t="shared" si="11"/>
        <v>#VALUE!</v>
      </c>
      <c r="BG31" s="1" t="e">
        <f t="shared" si="12"/>
        <v>#VALUE!</v>
      </c>
      <c r="BH31" s="1" t="e">
        <f t="shared" si="13"/>
        <v>#VALUE!</v>
      </c>
      <c r="BI31" s="1"/>
      <c r="BJ31" s="1" t="e">
        <f t="shared" si="14"/>
        <v>#VALUE!</v>
      </c>
    </row>
    <row r="32" spans="1:62" ht="20" hidden="1" customHeight="1" x14ac:dyDescent="0.3">
      <c r="Z32" s="4" t="s">
        <v>41</v>
      </c>
      <c r="AA32" s="4" t="s">
        <v>30</v>
      </c>
      <c r="AC32" s="4" t="s">
        <v>108</v>
      </c>
      <c r="AF32" s="8" t="s">
        <v>142</v>
      </c>
      <c r="AG32" s="9">
        <v>31869</v>
      </c>
      <c r="AH32" s="9">
        <v>32234</v>
      </c>
      <c r="AI32" s="8" t="e">
        <f t="shared" si="0"/>
        <v>#VALUE!</v>
      </c>
      <c r="AJ32" s="8" t="e">
        <f t="shared" si="1"/>
        <v>#VALUE!</v>
      </c>
      <c r="AK32" s="8" t="e">
        <f t="shared" si="15"/>
        <v>#VALUE!</v>
      </c>
      <c r="AL32" s="8" t="e">
        <f t="shared" si="2"/>
        <v>#VALUE!</v>
      </c>
      <c r="AM32" s="8"/>
      <c r="AN32" s="8" t="s">
        <v>152</v>
      </c>
      <c r="AO32" s="9">
        <v>24564</v>
      </c>
      <c r="AP32" s="9">
        <v>24929</v>
      </c>
      <c r="AQ32" s="8" t="e">
        <f t="shared" si="3"/>
        <v>#VALUE!</v>
      </c>
      <c r="AR32" s="4" t="e">
        <f t="shared" si="4"/>
        <v>#VALUE!</v>
      </c>
      <c r="AS32" s="4" t="e">
        <f t="shared" si="5"/>
        <v>#VALUE!</v>
      </c>
      <c r="AT32" s="4" t="e">
        <f t="shared" si="6"/>
        <v>#VALUE!</v>
      </c>
      <c r="BC32" s="1" t="s">
        <v>145</v>
      </c>
      <c r="BD32" s="44">
        <v>29678</v>
      </c>
      <c r="BE32" s="44">
        <v>30042</v>
      </c>
      <c r="BF32" s="1" t="e">
        <f t="shared" si="11"/>
        <v>#VALUE!</v>
      </c>
      <c r="BG32" s="1" t="e">
        <f t="shared" si="12"/>
        <v>#VALUE!</v>
      </c>
      <c r="BH32" s="1" t="e">
        <f t="shared" si="13"/>
        <v>#VALUE!</v>
      </c>
      <c r="BI32" s="1"/>
      <c r="BJ32" s="1" t="e">
        <f t="shared" si="14"/>
        <v>#VALUE!</v>
      </c>
    </row>
    <row r="33" spans="26:62" ht="20" hidden="1" customHeight="1" x14ac:dyDescent="0.3">
      <c r="Z33" s="4" t="s">
        <v>40</v>
      </c>
      <c r="AA33" s="4" t="s">
        <v>31</v>
      </c>
      <c r="AC33" s="4" t="s">
        <v>109</v>
      </c>
      <c r="AF33" s="8" t="s">
        <v>143</v>
      </c>
      <c r="AG33" s="24">
        <v>31139</v>
      </c>
      <c r="AH33" s="24">
        <v>31503</v>
      </c>
      <c r="AI33" s="8" t="e">
        <f t="shared" si="0"/>
        <v>#VALUE!</v>
      </c>
      <c r="AJ33" s="8" t="e">
        <f t="shared" si="1"/>
        <v>#VALUE!</v>
      </c>
      <c r="AK33" s="8" t="e">
        <f t="shared" si="15"/>
        <v>#VALUE!</v>
      </c>
      <c r="AL33" s="8" t="e">
        <f t="shared" si="2"/>
        <v>#VALUE!</v>
      </c>
      <c r="AM33" s="8"/>
      <c r="AN33" s="8" t="s">
        <v>153</v>
      </c>
      <c r="AO33" s="9">
        <v>23834</v>
      </c>
      <c r="AP33" s="9">
        <v>24198</v>
      </c>
      <c r="AQ33" s="8" t="e">
        <f t="shared" si="3"/>
        <v>#VALUE!</v>
      </c>
      <c r="AR33" s="4" t="e">
        <f t="shared" si="4"/>
        <v>#VALUE!</v>
      </c>
      <c r="AS33" s="4" t="e">
        <f>IF(AND($AI$12&gt;=AO33,$AI$12&lt;=AP33),"〇","×")</f>
        <v>#VALUE!</v>
      </c>
      <c r="AT33" s="4" t="e">
        <f t="shared" si="6"/>
        <v>#VALUE!</v>
      </c>
      <c r="BC33" s="1" t="s">
        <v>246</v>
      </c>
      <c r="BD33" s="44">
        <v>29313</v>
      </c>
      <c r="BE33" s="44">
        <v>29677</v>
      </c>
      <c r="BF33" s="1" t="e">
        <f t="shared" si="11"/>
        <v>#VALUE!</v>
      </c>
      <c r="BG33" s="1" t="e">
        <f t="shared" si="12"/>
        <v>#VALUE!</v>
      </c>
      <c r="BH33" s="1" t="e">
        <f t="shared" si="13"/>
        <v>#VALUE!</v>
      </c>
      <c r="BI33" s="1"/>
      <c r="BJ33" s="1" t="e">
        <f t="shared" si="14"/>
        <v>#VALUE!</v>
      </c>
    </row>
    <row r="34" spans="26:62" ht="20" hidden="1" customHeight="1" x14ac:dyDescent="0.3">
      <c r="Z34" s="4" t="s">
        <v>39</v>
      </c>
      <c r="AA34" s="4" t="s">
        <v>32</v>
      </c>
      <c r="AC34" s="4" t="s">
        <v>110</v>
      </c>
      <c r="AF34" s="8" t="s">
        <v>144</v>
      </c>
      <c r="AG34" s="9">
        <v>30408</v>
      </c>
      <c r="AH34" s="9">
        <v>30773</v>
      </c>
      <c r="AI34" s="8" t="e">
        <f t="shared" si="0"/>
        <v>#VALUE!</v>
      </c>
      <c r="AJ34" s="8" t="e">
        <f t="shared" si="1"/>
        <v>#VALUE!</v>
      </c>
      <c r="AK34" s="8" t="e">
        <f t="shared" si="15"/>
        <v>#VALUE!</v>
      </c>
      <c r="AL34" s="8" t="e">
        <f t="shared" si="2"/>
        <v>#VALUE!</v>
      </c>
      <c r="AM34" s="8"/>
      <c r="AN34" s="8" t="s">
        <v>154</v>
      </c>
      <c r="AO34" s="9">
        <v>23103</v>
      </c>
      <c r="AP34" s="9">
        <v>23468</v>
      </c>
      <c r="AQ34" s="8" t="e">
        <f t="shared" si="3"/>
        <v>#VALUE!</v>
      </c>
      <c r="AR34" s="4" t="e">
        <f t="shared" si="4"/>
        <v>#VALUE!</v>
      </c>
      <c r="AS34" s="4" t="e">
        <f t="shared" si="5"/>
        <v>#VALUE!</v>
      </c>
      <c r="AT34" s="4" t="e">
        <f t="shared" si="6"/>
        <v>#VALUE!</v>
      </c>
      <c r="BC34" s="1" t="s">
        <v>146</v>
      </c>
      <c r="BD34" s="44">
        <v>28947</v>
      </c>
      <c r="BE34" s="44">
        <v>29312</v>
      </c>
      <c r="BF34" s="1" t="e">
        <f t="shared" si="11"/>
        <v>#VALUE!</v>
      </c>
      <c r="BG34" s="1" t="e">
        <f t="shared" si="12"/>
        <v>#VALUE!</v>
      </c>
      <c r="BH34" s="1" t="e">
        <f t="shared" si="13"/>
        <v>#VALUE!</v>
      </c>
      <c r="BI34" s="1"/>
      <c r="BJ34" s="1" t="e">
        <f t="shared" si="14"/>
        <v>#VALUE!</v>
      </c>
    </row>
    <row r="35" spans="26:62" ht="20" hidden="1" customHeight="1" x14ac:dyDescent="0.3">
      <c r="Z35" s="4" t="s">
        <v>38</v>
      </c>
      <c r="AA35" s="4" t="s">
        <v>33</v>
      </c>
      <c r="AC35" s="4" t="s">
        <v>111</v>
      </c>
      <c r="AF35" s="8" t="s">
        <v>145</v>
      </c>
      <c r="AG35" s="24">
        <v>29678</v>
      </c>
      <c r="AH35" s="24">
        <v>30042</v>
      </c>
      <c r="AI35" s="8" t="e">
        <f t="shared" si="0"/>
        <v>#VALUE!</v>
      </c>
      <c r="AJ35" s="8" t="e">
        <f t="shared" si="1"/>
        <v>#VALUE!</v>
      </c>
      <c r="AK35" s="8" t="e">
        <f t="shared" si="15"/>
        <v>#VALUE!</v>
      </c>
      <c r="AL35" s="8" t="e">
        <f t="shared" si="2"/>
        <v>#VALUE!</v>
      </c>
      <c r="AM35" s="8"/>
      <c r="AN35" s="8" t="s">
        <v>155</v>
      </c>
      <c r="AO35" s="9">
        <v>22373</v>
      </c>
      <c r="AP35" s="9">
        <v>22737</v>
      </c>
      <c r="AQ35" s="8" t="e">
        <f t="shared" si="3"/>
        <v>#VALUE!</v>
      </c>
      <c r="AR35" s="4" t="e">
        <f t="shared" si="4"/>
        <v>#VALUE!</v>
      </c>
      <c r="AS35" s="4" t="e">
        <f t="shared" si="5"/>
        <v>#VALUE!</v>
      </c>
      <c r="AT35" s="4" t="e">
        <f t="shared" si="6"/>
        <v>#VALUE!</v>
      </c>
      <c r="BC35" s="1" t="s">
        <v>247</v>
      </c>
      <c r="BD35" s="44">
        <v>28582</v>
      </c>
      <c r="BE35" s="44">
        <v>28946</v>
      </c>
      <c r="BF35" s="1" t="e">
        <f t="shared" si="11"/>
        <v>#VALUE!</v>
      </c>
      <c r="BG35" s="1" t="e">
        <f t="shared" si="12"/>
        <v>#VALUE!</v>
      </c>
      <c r="BH35" s="1" t="e">
        <f t="shared" si="13"/>
        <v>#VALUE!</v>
      </c>
      <c r="BI35" s="1"/>
      <c r="BJ35" s="1" t="e">
        <f t="shared" si="14"/>
        <v>#VALUE!</v>
      </c>
    </row>
    <row r="36" spans="26:62" hidden="1" x14ac:dyDescent="0.3">
      <c r="Z36" s="4" t="s">
        <v>37</v>
      </c>
      <c r="AA36" s="4" t="s">
        <v>34</v>
      </c>
      <c r="AC36" s="4" t="s">
        <v>112</v>
      </c>
      <c r="AF36" s="8" t="s">
        <v>146</v>
      </c>
      <c r="AG36" s="9">
        <v>28947</v>
      </c>
      <c r="AH36" s="9">
        <v>29312</v>
      </c>
      <c r="AI36" s="8" t="e">
        <f t="shared" si="0"/>
        <v>#VALUE!</v>
      </c>
      <c r="AJ36" s="8" t="e">
        <f t="shared" si="1"/>
        <v>#VALUE!</v>
      </c>
      <c r="AK36" s="8" t="e">
        <f t="shared" si="15"/>
        <v>#VALUE!</v>
      </c>
      <c r="AL36" s="8" t="e">
        <f t="shared" si="2"/>
        <v>#VALUE!</v>
      </c>
      <c r="AM36" s="8"/>
      <c r="AN36" s="8" t="s">
        <v>156</v>
      </c>
      <c r="AO36" s="9">
        <v>21642</v>
      </c>
      <c r="AP36" s="9">
        <v>22007</v>
      </c>
      <c r="AQ36" s="8" t="e">
        <f t="shared" si="3"/>
        <v>#VALUE!</v>
      </c>
      <c r="AR36" s="4" t="e">
        <f t="shared" si="4"/>
        <v>#VALUE!</v>
      </c>
      <c r="AS36" s="4" t="e">
        <f t="shared" si="5"/>
        <v>#VALUE!</v>
      </c>
      <c r="AT36" s="4" t="e">
        <f t="shared" si="6"/>
        <v>#VALUE!</v>
      </c>
      <c r="BC36" s="1" t="s">
        <v>147</v>
      </c>
      <c r="BD36" s="44">
        <v>28217</v>
      </c>
      <c r="BE36" s="44">
        <v>28581</v>
      </c>
      <c r="BF36" s="1" t="e">
        <f t="shared" si="11"/>
        <v>#VALUE!</v>
      </c>
      <c r="BG36" s="1" t="e">
        <f t="shared" si="12"/>
        <v>#VALUE!</v>
      </c>
      <c r="BH36" s="1" t="e">
        <f t="shared" si="13"/>
        <v>#VALUE!</v>
      </c>
      <c r="BI36" s="1"/>
      <c r="BJ36" s="1" t="e">
        <f t="shared" si="14"/>
        <v>#VALUE!</v>
      </c>
    </row>
    <row r="37" spans="26:62" hidden="1" x14ac:dyDescent="0.3">
      <c r="Z37" s="4" t="s">
        <v>36</v>
      </c>
      <c r="AF37" s="8" t="s">
        <v>147</v>
      </c>
      <c r="AG37" s="24">
        <v>28217</v>
      </c>
      <c r="AH37" s="24">
        <v>28581</v>
      </c>
      <c r="AI37" s="8" t="e">
        <f t="shared" si="0"/>
        <v>#VALUE!</v>
      </c>
      <c r="AJ37" s="8" t="e">
        <f t="shared" si="1"/>
        <v>#VALUE!</v>
      </c>
      <c r="AK37" s="8" t="e">
        <f t="shared" si="15"/>
        <v>#VALUE!</v>
      </c>
      <c r="AL37" s="8" t="e">
        <f t="shared" si="2"/>
        <v>#VALUE!</v>
      </c>
      <c r="AM37" s="8"/>
      <c r="AN37" s="8" t="s">
        <v>157</v>
      </c>
      <c r="AO37" s="9">
        <v>20912</v>
      </c>
      <c r="AP37" s="9">
        <v>21276</v>
      </c>
      <c r="AQ37" s="8" t="e">
        <f t="shared" si="3"/>
        <v>#VALUE!</v>
      </c>
      <c r="AR37" s="4" t="e">
        <f t="shared" si="4"/>
        <v>#VALUE!</v>
      </c>
      <c r="AS37" s="4" t="e">
        <f t="shared" si="5"/>
        <v>#VALUE!</v>
      </c>
      <c r="AT37" s="4" t="e">
        <f t="shared" si="6"/>
        <v>#VALUE!</v>
      </c>
      <c r="BC37" s="1" t="s">
        <v>248</v>
      </c>
      <c r="BD37" s="44">
        <v>27852</v>
      </c>
      <c r="BE37" s="44">
        <v>28216</v>
      </c>
      <c r="BF37" s="1" t="e">
        <f t="shared" si="11"/>
        <v>#VALUE!</v>
      </c>
      <c r="BG37" s="1" t="e">
        <f t="shared" si="12"/>
        <v>#VALUE!</v>
      </c>
      <c r="BH37" s="1" t="e">
        <f t="shared" si="13"/>
        <v>#VALUE!</v>
      </c>
      <c r="BI37" s="1"/>
      <c r="BJ37" s="1" t="e">
        <f t="shared" si="14"/>
        <v>#VALUE!</v>
      </c>
    </row>
    <row r="38" spans="26:62" hidden="1" x14ac:dyDescent="0.5">
      <c r="Z38" s="4" t="s">
        <v>35</v>
      </c>
      <c r="AF38" s="8" t="s">
        <v>148</v>
      </c>
      <c r="AG38" s="9">
        <v>27486</v>
      </c>
      <c r="AH38" s="9">
        <v>27851</v>
      </c>
      <c r="AI38" s="8" t="e">
        <f t="shared" si="0"/>
        <v>#VALUE!</v>
      </c>
      <c r="AJ38" s="8" t="e">
        <f t="shared" si="1"/>
        <v>#VALUE!</v>
      </c>
      <c r="AK38" s="8" t="e">
        <f t="shared" si="15"/>
        <v>#VALUE!</v>
      </c>
      <c r="AL38" s="8" t="e">
        <f t="shared" si="2"/>
        <v>#VALUE!</v>
      </c>
      <c r="AM38" s="8"/>
      <c r="AN38" s="8" t="s">
        <v>158</v>
      </c>
      <c r="AO38" s="9">
        <v>20181</v>
      </c>
      <c r="AP38" s="9">
        <v>20546</v>
      </c>
      <c r="AQ38" s="8" t="e">
        <f t="shared" si="3"/>
        <v>#VALUE!</v>
      </c>
      <c r="AR38" s="4" t="e">
        <f t="shared" si="4"/>
        <v>#VALUE!</v>
      </c>
      <c r="AS38" s="4" t="e">
        <f t="shared" si="5"/>
        <v>#VALUE!</v>
      </c>
      <c r="AT38" s="4" t="e">
        <f t="shared" si="6"/>
        <v>#VALUE!</v>
      </c>
      <c r="AV38" s="1"/>
      <c r="AW38" s="43" t="s">
        <v>224</v>
      </c>
      <c r="AX38" s="1"/>
      <c r="AY38" s="1"/>
      <c r="AZ38" s="1"/>
      <c r="BA38" s="1"/>
      <c r="BB38" s="1"/>
      <c r="BC38" s="1" t="s">
        <v>148</v>
      </c>
      <c r="BD38" s="44">
        <v>27486</v>
      </c>
      <c r="BE38" s="44">
        <v>27851</v>
      </c>
      <c r="BF38" s="1" t="e">
        <f t="shared" si="11"/>
        <v>#VALUE!</v>
      </c>
      <c r="BG38" s="1" t="e">
        <f t="shared" si="12"/>
        <v>#VALUE!</v>
      </c>
      <c r="BH38" s="1" t="e">
        <f t="shared" si="13"/>
        <v>#VALUE!</v>
      </c>
      <c r="BI38" s="1"/>
      <c r="BJ38" s="1" t="e">
        <f t="shared" si="14"/>
        <v>#VALUE!</v>
      </c>
    </row>
    <row r="39" spans="26:62" hidden="1" x14ac:dyDescent="0.5">
      <c r="Z39" s="4" t="s">
        <v>34</v>
      </c>
      <c r="AF39" s="8" t="s">
        <v>149</v>
      </c>
      <c r="AG39" s="24">
        <v>26756</v>
      </c>
      <c r="AH39" s="24">
        <v>27120</v>
      </c>
      <c r="AI39" s="8" t="e">
        <f t="shared" si="0"/>
        <v>#VALUE!</v>
      </c>
      <c r="AJ39" s="8" t="e">
        <f t="shared" si="1"/>
        <v>#VALUE!</v>
      </c>
      <c r="AK39" s="8" t="e">
        <f t="shared" si="15"/>
        <v>#VALUE!</v>
      </c>
      <c r="AL39" s="8" t="e">
        <f t="shared" si="2"/>
        <v>#VALUE!</v>
      </c>
      <c r="AM39" s="8"/>
      <c r="AN39" s="8" t="s">
        <v>159</v>
      </c>
      <c r="AO39" s="9">
        <v>19451</v>
      </c>
      <c r="AP39" s="9">
        <v>19815</v>
      </c>
      <c r="AQ39" s="8" t="e">
        <f t="shared" si="3"/>
        <v>#VALUE!</v>
      </c>
      <c r="AR39" s="4" t="e">
        <f t="shared" si="4"/>
        <v>#VALUE!</v>
      </c>
      <c r="AS39" s="4" t="e">
        <f t="shared" si="5"/>
        <v>#VALUE!</v>
      </c>
      <c r="AT39" s="4" t="e">
        <f t="shared" si="6"/>
        <v>#VALUE!</v>
      </c>
      <c r="AV39" s="43">
        <v>36</v>
      </c>
      <c r="AW39" s="44">
        <v>32600</v>
      </c>
      <c r="AX39" s="44">
        <v>32964</v>
      </c>
      <c r="AY39" s="8" t="e">
        <f>IF(AND($AI$6&gt;=AW39,$AI$6&lt;=AX39),"〇","×")</f>
        <v>#VALUE!</v>
      </c>
      <c r="AZ39" s="8" t="e">
        <f>IF(AND($AI$9&gt;=AW39,$AI$9&lt;=AX39),"〇","×")</f>
        <v>#VALUE!</v>
      </c>
      <c r="BA39" s="8" t="e">
        <f>IF(AND($AI$12&gt;=AW39,$AI$12&lt;=AX39),"〇","×")</f>
        <v>#VALUE!</v>
      </c>
      <c r="BB39" s="1" t="e">
        <f>IF(AND($AI$15&gt;=AW39,$AI$15&lt;=AX39),"〇","×")</f>
        <v>#VALUE!</v>
      </c>
      <c r="BC39" s="1" t="s">
        <v>249</v>
      </c>
      <c r="BD39" s="44">
        <v>27121</v>
      </c>
      <c r="BE39" s="44">
        <v>27485</v>
      </c>
      <c r="BF39" s="1" t="e">
        <f t="shared" si="11"/>
        <v>#VALUE!</v>
      </c>
      <c r="BG39" s="1" t="e">
        <f t="shared" si="12"/>
        <v>#VALUE!</v>
      </c>
      <c r="BH39" s="1" t="e">
        <f t="shared" si="13"/>
        <v>#VALUE!</v>
      </c>
      <c r="BI39" s="1"/>
      <c r="BJ39" s="1" t="e">
        <f t="shared" si="14"/>
        <v>#VALUE!</v>
      </c>
    </row>
    <row r="40" spans="26:62" hidden="1" x14ac:dyDescent="0.5">
      <c r="Z40" s="4" t="s">
        <v>33</v>
      </c>
      <c r="AF40" s="8" t="s">
        <v>150</v>
      </c>
      <c r="AG40" s="9">
        <v>26025</v>
      </c>
      <c r="AH40" s="9">
        <v>26390</v>
      </c>
      <c r="AI40" s="8" t="e">
        <f t="shared" si="0"/>
        <v>#VALUE!</v>
      </c>
      <c r="AJ40" s="8" t="e">
        <f t="shared" si="1"/>
        <v>#VALUE!</v>
      </c>
      <c r="AK40" s="8" t="e">
        <f t="shared" si="15"/>
        <v>#VALUE!</v>
      </c>
      <c r="AL40" s="8" t="e">
        <f t="shared" si="2"/>
        <v>#VALUE!</v>
      </c>
      <c r="AM40" s="8"/>
      <c r="AN40" s="8" t="s">
        <v>160</v>
      </c>
      <c r="AO40" s="9">
        <v>18720</v>
      </c>
      <c r="AP40" s="9">
        <v>19085</v>
      </c>
      <c r="AQ40" s="8" t="e">
        <f t="shared" si="3"/>
        <v>#VALUE!</v>
      </c>
      <c r="AR40" s="4" t="e">
        <f t="shared" si="4"/>
        <v>#VALUE!</v>
      </c>
      <c r="AS40" s="4" t="e">
        <f t="shared" si="5"/>
        <v>#VALUE!</v>
      </c>
      <c r="AT40" s="4" t="e">
        <f t="shared" si="6"/>
        <v>#VALUE!</v>
      </c>
      <c r="AV40" s="43">
        <v>38</v>
      </c>
      <c r="AW40" s="44">
        <v>31869</v>
      </c>
      <c r="AX40" s="44">
        <v>32234</v>
      </c>
      <c r="AY40" s="8" t="e">
        <f>IF(AND($AI$6&gt;=AW40,$AI$6&lt;=AX40),"〇","×")</f>
        <v>#VALUE!</v>
      </c>
      <c r="AZ40" s="1" t="e">
        <f>IF(AND($AI$9&gt;=AW40,$AI$9&lt;=AX40),"〇","×")</f>
        <v>#VALUE!</v>
      </c>
      <c r="BA40" s="1" t="e">
        <f>IF(AND($AI$12&gt;=AW40,$AI$12&lt;=AX40),"〇","×")</f>
        <v>#VALUE!</v>
      </c>
      <c r="BB40" s="1" t="e">
        <f>IF(AND($AI$15&gt;=AW40,$AI$15&lt;=AX40),"〇","×")</f>
        <v>#VALUE!</v>
      </c>
      <c r="BC40" s="1" t="s">
        <v>149</v>
      </c>
      <c r="BD40" s="44">
        <v>26756</v>
      </c>
      <c r="BE40" s="44">
        <v>27120</v>
      </c>
      <c r="BF40" s="1" t="e">
        <f t="shared" si="11"/>
        <v>#VALUE!</v>
      </c>
      <c r="BG40" s="1" t="e">
        <f t="shared" si="12"/>
        <v>#VALUE!</v>
      </c>
      <c r="BH40" s="1" t="e">
        <f t="shared" si="13"/>
        <v>#VALUE!</v>
      </c>
      <c r="BI40" s="1"/>
      <c r="BJ40" s="1" t="e">
        <f t="shared" si="14"/>
        <v>#VALUE!</v>
      </c>
    </row>
    <row r="41" spans="26:62" hidden="1" x14ac:dyDescent="0.3">
      <c r="Z41" s="4" t="s">
        <v>32</v>
      </c>
      <c r="AF41" s="8" t="s">
        <v>151</v>
      </c>
      <c r="AG41" s="24">
        <v>25295</v>
      </c>
      <c r="AH41" s="24">
        <v>25659</v>
      </c>
      <c r="AI41" s="8" t="e">
        <f t="shared" si="0"/>
        <v>#VALUE!</v>
      </c>
      <c r="AJ41" s="8" t="e">
        <f t="shared" si="1"/>
        <v>#VALUE!</v>
      </c>
      <c r="AK41" s="8" t="e">
        <f t="shared" si="15"/>
        <v>#VALUE!</v>
      </c>
      <c r="AL41" s="8" t="e">
        <f t="shared" si="2"/>
        <v>#VALUE!</v>
      </c>
      <c r="AM41" s="8"/>
      <c r="AN41" s="8" t="s">
        <v>161</v>
      </c>
      <c r="AO41" s="9">
        <v>17990</v>
      </c>
      <c r="AP41" s="9">
        <v>18354</v>
      </c>
      <c r="AQ41" s="8" t="e">
        <f t="shared" si="3"/>
        <v>#VALUE!</v>
      </c>
      <c r="AR41" s="4" t="e">
        <f t="shared" si="4"/>
        <v>#VALUE!</v>
      </c>
      <c r="AS41" s="4" t="e">
        <f t="shared" si="5"/>
        <v>#VALUE!</v>
      </c>
      <c r="AT41" s="4" t="e">
        <f t="shared" si="6"/>
        <v>#VALUE!</v>
      </c>
      <c r="BC41" s="1" t="s">
        <v>250</v>
      </c>
      <c r="BD41" s="44">
        <v>26391</v>
      </c>
      <c r="BE41" s="44">
        <v>26755</v>
      </c>
      <c r="BF41" s="1" t="e">
        <f t="shared" si="11"/>
        <v>#VALUE!</v>
      </c>
      <c r="BG41" s="1" t="e">
        <f t="shared" si="12"/>
        <v>#VALUE!</v>
      </c>
      <c r="BH41" s="1" t="e">
        <f t="shared" si="13"/>
        <v>#VALUE!</v>
      </c>
      <c r="BI41" s="1"/>
      <c r="BJ41" s="1" t="e">
        <f t="shared" si="14"/>
        <v>#VALUE!</v>
      </c>
    </row>
    <row r="42" spans="26:62" hidden="1" x14ac:dyDescent="0.3">
      <c r="Z42" s="4" t="s">
        <v>31</v>
      </c>
      <c r="AF42" s="8" t="s">
        <v>152</v>
      </c>
      <c r="AG42" s="9">
        <v>24564</v>
      </c>
      <c r="AH42" s="9">
        <v>24929</v>
      </c>
      <c r="AI42" s="8" t="e">
        <f t="shared" si="0"/>
        <v>#VALUE!</v>
      </c>
      <c r="AJ42" s="8" t="e">
        <f t="shared" si="1"/>
        <v>#VALUE!</v>
      </c>
      <c r="AK42" s="8" t="e">
        <f t="shared" si="15"/>
        <v>#VALUE!</v>
      </c>
      <c r="AL42" s="8" t="e">
        <f t="shared" si="2"/>
        <v>#VALUE!</v>
      </c>
      <c r="AM42" s="8"/>
      <c r="AN42" s="8" t="s">
        <v>162</v>
      </c>
      <c r="AO42" s="9">
        <v>17259</v>
      </c>
      <c r="AP42" s="9">
        <v>17624</v>
      </c>
      <c r="AQ42" s="8" t="e">
        <f t="shared" si="3"/>
        <v>#VALUE!</v>
      </c>
      <c r="AR42" s="4" t="e">
        <f t="shared" si="4"/>
        <v>#VALUE!</v>
      </c>
      <c r="AS42" s="4" t="e">
        <f t="shared" si="5"/>
        <v>#VALUE!</v>
      </c>
      <c r="AT42" s="4" t="e">
        <f t="shared" si="6"/>
        <v>#VALUE!</v>
      </c>
      <c r="BC42" s="1" t="s">
        <v>150</v>
      </c>
      <c r="BD42" s="44">
        <v>26025</v>
      </c>
      <c r="BE42" s="44">
        <v>26390</v>
      </c>
      <c r="BF42" s="1" t="e">
        <f t="shared" si="11"/>
        <v>#VALUE!</v>
      </c>
      <c r="BG42" s="1" t="e">
        <f t="shared" si="12"/>
        <v>#VALUE!</v>
      </c>
      <c r="BH42" s="1" t="e">
        <f t="shared" si="13"/>
        <v>#VALUE!</v>
      </c>
      <c r="BI42" s="1"/>
      <c r="BJ42" s="1" t="e">
        <f t="shared" si="14"/>
        <v>#VALUE!</v>
      </c>
    </row>
    <row r="43" spans="26:62" hidden="1" x14ac:dyDescent="0.3">
      <c r="Z43" s="4" t="s">
        <v>30</v>
      </c>
      <c r="AF43" s="8" t="s">
        <v>153</v>
      </c>
      <c r="AG43" s="24">
        <v>23834</v>
      </c>
      <c r="AH43" s="24">
        <v>24198</v>
      </c>
      <c r="AI43" s="8" t="e">
        <f t="shared" si="0"/>
        <v>#VALUE!</v>
      </c>
      <c r="AJ43" s="8" t="e">
        <f t="shared" si="1"/>
        <v>#VALUE!</v>
      </c>
      <c r="AK43" s="8" t="e">
        <f t="shared" si="15"/>
        <v>#VALUE!</v>
      </c>
      <c r="AL43" s="8" t="e">
        <f t="shared" si="2"/>
        <v>#VALUE!</v>
      </c>
      <c r="AM43" s="8"/>
      <c r="AN43" s="8" t="s">
        <v>163</v>
      </c>
      <c r="AO43" s="9">
        <v>16529</v>
      </c>
      <c r="AP43" s="9">
        <v>16893</v>
      </c>
      <c r="AQ43" s="8" t="e">
        <f t="shared" si="3"/>
        <v>#VALUE!</v>
      </c>
      <c r="AR43" s="4" t="e">
        <f t="shared" si="4"/>
        <v>#VALUE!</v>
      </c>
      <c r="AS43" s="4" t="e">
        <f t="shared" si="5"/>
        <v>#VALUE!</v>
      </c>
      <c r="AT43" s="4" t="e">
        <f t="shared" si="6"/>
        <v>#VALUE!</v>
      </c>
      <c r="BC43" s="1" t="s">
        <v>251</v>
      </c>
      <c r="BD43" s="44">
        <v>25660</v>
      </c>
      <c r="BE43" s="44">
        <v>26024</v>
      </c>
      <c r="BF43" s="1" t="e">
        <f t="shared" si="11"/>
        <v>#VALUE!</v>
      </c>
      <c r="BG43" s="1" t="e">
        <f t="shared" si="12"/>
        <v>#VALUE!</v>
      </c>
      <c r="BH43" s="1" t="e">
        <f t="shared" si="13"/>
        <v>#VALUE!</v>
      </c>
      <c r="BI43" s="1"/>
      <c r="BJ43" s="1" t="e">
        <f t="shared" si="14"/>
        <v>#VALUE!</v>
      </c>
    </row>
    <row r="44" spans="26:62" hidden="1" x14ac:dyDescent="0.3">
      <c r="Z44" s="4" t="s">
        <v>29</v>
      </c>
      <c r="AF44" s="8" t="s">
        <v>154</v>
      </c>
      <c r="AG44" s="9">
        <v>23103</v>
      </c>
      <c r="AH44" s="9">
        <v>23468</v>
      </c>
      <c r="AI44" s="8" t="e">
        <f t="shared" si="0"/>
        <v>#VALUE!</v>
      </c>
      <c r="AJ44" s="8" t="e">
        <f t="shared" si="1"/>
        <v>#VALUE!</v>
      </c>
      <c r="AK44" s="8" t="e">
        <f t="shared" si="15"/>
        <v>#VALUE!</v>
      </c>
      <c r="AL44" s="8" t="e">
        <f t="shared" si="2"/>
        <v>#VALUE!</v>
      </c>
      <c r="AM44" s="8"/>
      <c r="AN44" s="8" t="s">
        <v>164</v>
      </c>
      <c r="AO44" s="9">
        <v>15798</v>
      </c>
      <c r="AP44" s="9">
        <v>16163</v>
      </c>
      <c r="AQ44" s="8" t="e">
        <f t="shared" si="3"/>
        <v>#VALUE!</v>
      </c>
      <c r="AR44" s="4" t="e">
        <f t="shared" si="4"/>
        <v>#VALUE!</v>
      </c>
      <c r="AS44" s="4" t="e">
        <f t="shared" si="5"/>
        <v>#VALUE!</v>
      </c>
      <c r="AT44" s="4" t="e">
        <f t="shared" si="6"/>
        <v>#VALUE!</v>
      </c>
      <c r="BC44" s="1" t="s">
        <v>151</v>
      </c>
      <c r="BD44" s="44">
        <v>25295</v>
      </c>
      <c r="BE44" s="44">
        <v>25659</v>
      </c>
      <c r="BF44" s="1" t="e">
        <f t="shared" si="11"/>
        <v>#VALUE!</v>
      </c>
      <c r="BG44" s="1" t="e">
        <f t="shared" si="12"/>
        <v>#VALUE!</v>
      </c>
      <c r="BH44" s="1" t="e">
        <f t="shared" si="13"/>
        <v>#VALUE!</v>
      </c>
      <c r="BI44" s="1"/>
      <c r="BJ44" s="1" t="e">
        <f t="shared" si="14"/>
        <v>#VALUE!</v>
      </c>
    </row>
    <row r="45" spans="26:62" hidden="1" x14ac:dyDescent="0.3">
      <c r="Z45" s="4" t="s">
        <v>28</v>
      </c>
      <c r="AF45" s="8" t="s">
        <v>155</v>
      </c>
      <c r="AG45" s="24">
        <v>22373</v>
      </c>
      <c r="AH45" s="24">
        <v>22737</v>
      </c>
      <c r="AI45" s="8" t="e">
        <f t="shared" si="0"/>
        <v>#VALUE!</v>
      </c>
      <c r="AJ45" s="8" t="e">
        <f t="shared" si="1"/>
        <v>#VALUE!</v>
      </c>
      <c r="AK45" s="8" t="e">
        <f t="shared" si="15"/>
        <v>#VALUE!</v>
      </c>
      <c r="AL45" s="8" t="e">
        <f t="shared" si="2"/>
        <v>#VALUE!</v>
      </c>
      <c r="AM45" s="8"/>
      <c r="AN45" s="8" t="s">
        <v>165</v>
      </c>
      <c r="AO45" s="9">
        <v>15068</v>
      </c>
      <c r="AP45" s="9">
        <v>15432</v>
      </c>
      <c r="AQ45" s="8" t="e">
        <f t="shared" si="3"/>
        <v>#VALUE!</v>
      </c>
      <c r="AR45" s="4" t="e">
        <f t="shared" si="4"/>
        <v>#VALUE!</v>
      </c>
      <c r="AS45" s="4" t="e">
        <f t="shared" si="5"/>
        <v>#VALUE!</v>
      </c>
      <c r="AT45" s="4" t="e">
        <f t="shared" si="6"/>
        <v>#VALUE!</v>
      </c>
      <c r="BC45" s="1" t="s">
        <v>252</v>
      </c>
      <c r="BD45" s="44">
        <v>24930</v>
      </c>
      <c r="BE45" s="44">
        <v>25294</v>
      </c>
      <c r="BF45" s="1" t="e">
        <f t="shared" si="11"/>
        <v>#VALUE!</v>
      </c>
      <c r="BG45" s="1" t="e">
        <f t="shared" si="12"/>
        <v>#VALUE!</v>
      </c>
      <c r="BH45" s="1" t="e">
        <f t="shared" si="13"/>
        <v>#VALUE!</v>
      </c>
      <c r="BI45" s="1"/>
      <c r="BJ45" s="1" t="e">
        <f t="shared" si="14"/>
        <v>#VALUE!</v>
      </c>
    </row>
    <row r="46" spans="26:62" hidden="1" x14ac:dyDescent="0.3">
      <c r="Z46" s="4" t="s">
        <v>27</v>
      </c>
      <c r="AF46" s="8" t="s">
        <v>156</v>
      </c>
      <c r="AG46" s="9">
        <v>21642</v>
      </c>
      <c r="AH46" s="9">
        <v>22007</v>
      </c>
      <c r="AI46" s="8" t="e">
        <f t="shared" si="0"/>
        <v>#VALUE!</v>
      </c>
      <c r="AJ46" s="8" t="e">
        <f t="shared" si="1"/>
        <v>#VALUE!</v>
      </c>
      <c r="AK46" s="8" t="e">
        <f t="shared" si="15"/>
        <v>#VALUE!</v>
      </c>
      <c r="AL46" s="8" t="e">
        <f t="shared" si="2"/>
        <v>#VALUE!</v>
      </c>
      <c r="AM46" s="8"/>
      <c r="AN46" s="8" t="s">
        <v>166</v>
      </c>
      <c r="AO46" s="9">
        <v>14337</v>
      </c>
      <c r="AP46" s="9">
        <v>14702</v>
      </c>
      <c r="AQ46" s="8" t="e">
        <f t="shared" si="3"/>
        <v>#VALUE!</v>
      </c>
      <c r="AR46" s="4" t="e">
        <f t="shared" si="4"/>
        <v>#VALUE!</v>
      </c>
      <c r="AS46" s="4" t="e">
        <f t="shared" si="5"/>
        <v>#VALUE!</v>
      </c>
      <c r="AT46" s="4" t="e">
        <f t="shared" si="6"/>
        <v>#VALUE!</v>
      </c>
      <c r="BC46" s="1" t="s">
        <v>152</v>
      </c>
      <c r="BD46" s="44">
        <v>24564</v>
      </c>
      <c r="BE46" s="44">
        <v>24929</v>
      </c>
      <c r="BF46" s="1" t="e">
        <f t="shared" si="11"/>
        <v>#VALUE!</v>
      </c>
      <c r="BG46" s="1" t="e">
        <f t="shared" si="12"/>
        <v>#VALUE!</v>
      </c>
      <c r="BH46" s="1" t="e">
        <f t="shared" si="13"/>
        <v>#VALUE!</v>
      </c>
      <c r="BI46" s="1"/>
      <c r="BJ46" s="1" t="e">
        <f t="shared" si="14"/>
        <v>#VALUE!</v>
      </c>
    </row>
    <row r="47" spans="26:62" hidden="1" x14ac:dyDescent="0.3">
      <c r="Z47" s="4" t="s">
        <v>26</v>
      </c>
      <c r="AF47" s="8" t="s">
        <v>157</v>
      </c>
      <c r="AG47" s="24">
        <v>20912</v>
      </c>
      <c r="AH47" s="24">
        <v>21276</v>
      </c>
      <c r="AI47" s="8" t="e">
        <f t="shared" si="0"/>
        <v>#VALUE!</v>
      </c>
      <c r="AJ47" s="8" t="e">
        <f t="shared" si="1"/>
        <v>#VALUE!</v>
      </c>
      <c r="AK47" s="8" t="e">
        <f t="shared" si="15"/>
        <v>#VALUE!</v>
      </c>
      <c r="AL47" s="8" t="e">
        <f t="shared" si="2"/>
        <v>#VALUE!</v>
      </c>
      <c r="AM47" s="8"/>
      <c r="AN47" s="8" t="s">
        <v>167</v>
      </c>
      <c r="AO47" s="9">
        <v>13607</v>
      </c>
      <c r="AP47" s="9">
        <v>13971</v>
      </c>
      <c r="AQ47" s="8" t="e">
        <f t="shared" si="3"/>
        <v>#VALUE!</v>
      </c>
      <c r="AR47" s="4" t="e">
        <f t="shared" si="4"/>
        <v>#VALUE!</v>
      </c>
      <c r="AS47" s="4" t="e">
        <f t="shared" si="5"/>
        <v>#VALUE!</v>
      </c>
      <c r="AT47" s="4" t="e">
        <f t="shared" si="6"/>
        <v>#VALUE!</v>
      </c>
      <c r="BC47" s="1" t="s">
        <v>253</v>
      </c>
      <c r="BD47" s="44">
        <v>24199</v>
      </c>
      <c r="BE47" s="44">
        <v>24563</v>
      </c>
      <c r="BF47" s="1" t="e">
        <f t="shared" si="11"/>
        <v>#VALUE!</v>
      </c>
      <c r="BG47" s="1" t="e">
        <f t="shared" si="12"/>
        <v>#VALUE!</v>
      </c>
      <c r="BH47" s="1" t="e">
        <f t="shared" si="13"/>
        <v>#VALUE!</v>
      </c>
      <c r="BI47" s="1"/>
      <c r="BJ47" s="1" t="e">
        <f t="shared" si="14"/>
        <v>#VALUE!</v>
      </c>
    </row>
    <row r="48" spans="26:62" hidden="1" x14ac:dyDescent="0.3">
      <c r="Z48" s="4" t="s">
        <v>25</v>
      </c>
      <c r="AF48" s="8" t="s">
        <v>158</v>
      </c>
      <c r="AG48" s="9">
        <v>20181</v>
      </c>
      <c r="AH48" s="9">
        <v>20546</v>
      </c>
      <c r="AI48" s="8" t="e">
        <f t="shared" si="0"/>
        <v>#VALUE!</v>
      </c>
      <c r="AJ48" s="8" t="e">
        <f t="shared" si="1"/>
        <v>#VALUE!</v>
      </c>
      <c r="AK48" s="8" t="e">
        <f t="shared" si="15"/>
        <v>#VALUE!</v>
      </c>
      <c r="AL48" s="8" t="e">
        <f t="shared" si="2"/>
        <v>#VALUE!</v>
      </c>
      <c r="AM48" s="8"/>
      <c r="AN48" s="8" t="s">
        <v>168</v>
      </c>
      <c r="AO48" s="9">
        <v>12876</v>
      </c>
      <c r="AP48" s="9">
        <v>13241</v>
      </c>
      <c r="AQ48" s="8" t="e">
        <f t="shared" si="3"/>
        <v>#VALUE!</v>
      </c>
      <c r="AR48" s="4" t="e">
        <f t="shared" si="4"/>
        <v>#VALUE!</v>
      </c>
      <c r="AS48" s="4" t="e">
        <f t="shared" si="5"/>
        <v>#VALUE!</v>
      </c>
      <c r="AT48" s="4" t="e">
        <f t="shared" si="6"/>
        <v>#VALUE!</v>
      </c>
      <c r="BC48" s="1" t="s">
        <v>153</v>
      </c>
      <c r="BD48" s="44">
        <v>23834</v>
      </c>
      <c r="BE48" s="44">
        <v>24198</v>
      </c>
      <c r="BF48" s="1" t="e">
        <f t="shared" si="11"/>
        <v>#VALUE!</v>
      </c>
      <c r="BG48" s="1" t="e">
        <f t="shared" si="12"/>
        <v>#VALUE!</v>
      </c>
      <c r="BH48" s="1" t="e">
        <f t="shared" si="13"/>
        <v>#VALUE!</v>
      </c>
      <c r="BI48" s="1"/>
      <c r="BJ48" s="1" t="e">
        <f t="shared" si="14"/>
        <v>#VALUE!</v>
      </c>
    </row>
    <row r="49" spans="26:62" hidden="1" x14ac:dyDescent="0.3">
      <c r="Z49" s="4" t="s">
        <v>24</v>
      </c>
      <c r="AF49" s="8" t="s">
        <v>159</v>
      </c>
      <c r="AG49" s="24">
        <v>19451</v>
      </c>
      <c r="AH49" s="24">
        <v>19815</v>
      </c>
      <c r="AI49" s="8" t="e">
        <f t="shared" si="0"/>
        <v>#VALUE!</v>
      </c>
      <c r="AJ49" s="8" t="e">
        <f t="shared" si="1"/>
        <v>#VALUE!</v>
      </c>
      <c r="AK49" s="8" t="e">
        <f t="shared" si="15"/>
        <v>#VALUE!</v>
      </c>
      <c r="AL49" s="8" t="e">
        <f t="shared" si="2"/>
        <v>#VALUE!</v>
      </c>
      <c r="AM49" s="8"/>
      <c r="AN49" s="8" t="s">
        <v>169</v>
      </c>
      <c r="AO49" s="9">
        <v>12146</v>
      </c>
      <c r="AP49" s="9">
        <v>12510</v>
      </c>
      <c r="AQ49" s="8" t="e">
        <f t="shared" si="3"/>
        <v>#VALUE!</v>
      </c>
      <c r="AR49" s="4" t="e">
        <f t="shared" si="4"/>
        <v>#VALUE!</v>
      </c>
      <c r="AS49" s="4" t="e">
        <f t="shared" si="5"/>
        <v>#VALUE!</v>
      </c>
      <c r="AT49" s="4" t="e">
        <f t="shared" si="6"/>
        <v>#VALUE!</v>
      </c>
      <c r="BC49" s="1" t="s">
        <v>254</v>
      </c>
      <c r="BD49" s="44">
        <v>23469</v>
      </c>
      <c r="BE49" s="44">
        <v>23833</v>
      </c>
      <c r="BF49" s="1" t="e">
        <f t="shared" si="11"/>
        <v>#VALUE!</v>
      </c>
      <c r="BG49" s="1" t="e">
        <f t="shared" si="12"/>
        <v>#VALUE!</v>
      </c>
      <c r="BH49" s="1" t="e">
        <f t="shared" si="13"/>
        <v>#VALUE!</v>
      </c>
      <c r="BI49" s="1"/>
      <c r="BJ49" s="1" t="e">
        <f t="shared" si="14"/>
        <v>#VALUE!</v>
      </c>
    </row>
    <row r="50" spans="26:62" hidden="1" x14ac:dyDescent="0.3">
      <c r="Z50" s="4" t="s">
        <v>23</v>
      </c>
      <c r="AF50" s="8" t="s">
        <v>160</v>
      </c>
      <c r="AG50" s="9">
        <v>18720</v>
      </c>
      <c r="AH50" s="9">
        <v>19085</v>
      </c>
      <c r="AI50" s="8" t="e">
        <f t="shared" si="0"/>
        <v>#VALUE!</v>
      </c>
      <c r="AJ50" s="8" t="e">
        <f t="shared" si="1"/>
        <v>#VALUE!</v>
      </c>
      <c r="AK50" s="8" t="e">
        <f t="shared" si="15"/>
        <v>#VALUE!</v>
      </c>
      <c r="AL50" s="8" t="e">
        <f t="shared" si="2"/>
        <v>#VALUE!</v>
      </c>
      <c r="AM50" s="8"/>
      <c r="AN50" s="8" t="s">
        <v>170</v>
      </c>
      <c r="AO50" s="9">
        <v>11415</v>
      </c>
      <c r="AP50" s="9">
        <v>11780</v>
      </c>
      <c r="AQ50" s="8" t="e">
        <f t="shared" si="3"/>
        <v>#VALUE!</v>
      </c>
      <c r="AR50" s="4" t="e">
        <f t="shared" si="4"/>
        <v>#VALUE!</v>
      </c>
      <c r="AS50" s="4" t="e">
        <f t="shared" si="5"/>
        <v>#VALUE!</v>
      </c>
      <c r="AT50" s="4" t="e">
        <f t="shared" si="6"/>
        <v>#VALUE!</v>
      </c>
      <c r="BC50" s="1" t="s">
        <v>154</v>
      </c>
      <c r="BD50" s="44">
        <v>23103</v>
      </c>
      <c r="BE50" s="44">
        <v>23468</v>
      </c>
      <c r="BF50" s="1" t="e">
        <f t="shared" si="11"/>
        <v>#VALUE!</v>
      </c>
      <c r="BG50" s="1" t="e">
        <f t="shared" si="12"/>
        <v>#VALUE!</v>
      </c>
      <c r="BH50" s="1" t="e">
        <f t="shared" si="13"/>
        <v>#VALUE!</v>
      </c>
      <c r="BI50" s="1"/>
      <c r="BJ50" s="1" t="e">
        <f t="shared" si="14"/>
        <v>#VALUE!</v>
      </c>
    </row>
    <row r="51" spans="26:62" hidden="1" x14ac:dyDescent="0.3">
      <c r="Z51" s="4" t="s">
        <v>22</v>
      </c>
      <c r="AF51" s="8" t="s">
        <v>161</v>
      </c>
      <c r="AG51" s="24">
        <v>17990</v>
      </c>
      <c r="AH51" s="24">
        <v>18354</v>
      </c>
      <c r="AI51" s="8" t="e">
        <f>IF(AND($AI$6&gt;=AG51,$AI$6&lt;=AH51),"〇","×")</f>
        <v>#VALUE!</v>
      </c>
      <c r="AJ51" s="8" t="e">
        <f t="shared" si="1"/>
        <v>#VALUE!</v>
      </c>
      <c r="AK51" s="8" t="e">
        <f t="shared" si="15"/>
        <v>#VALUE!</v>
      </c>
      <c r="AL51" s="8" t="e">
        <f t="shared" si="2"/>
        <v>#VALUE!</v>
      </c>
      <c r="AM51" s="8"/>
      <c r="AN51" s="8" t="s">
        <v>171</v>
      </c>
      <c r="AO51" s="9">
        <v>10685</v>
      </c>
      <c r="AP51" s="9">
        <v>11049</v>
      </c>
      <c r="AQ51" s="8" t="e">
        <f t="shared" si="3"/>
        <v>#VALUE!</v>
      </c>
      <c r="AR51" s="4" t="e">
        <f t="shared" si="4"/>
        <v>#VALUE!</v>
      </c>
      <c r="AS51" s="4" t="e">
        <f t="shared" si="5"/>
        <v>#VALUE!</v>
      </c>
      <c r="AT51" s="4" t="e">
        <f t="shared" si="6"/>
        <v>#VALUE!</v>
      </c>
      <c r="BC51" s="1" t="s">
        <v>255</v>
      </c>
      <c r="BD51" s="44">
        <v>22738</v>
      </c>
      <c r="BE51" s="44">
        <v>23102</v>
      </c>
      <c r="BF51" s="1" t="e">
        <f t="shared" si="11"/>
        <v>#VALUE!</v>
      </c>
      <c r="BG51" s="1" t="e">
        <f t="shared" si="12"/>
        <v>#VALUE!</v>
      </c>
      <c r="BH51" s="1" t="e">
        <f t="shared" si="13"/>
        <v>#VALUE!</v>
      </c>
      <c r="BI51" s="1"/>
      <c r="BJ51" s="1" t="e">
        <f t="shared" si="14"/>
        <v>#VALUE!</v>
      </c>
    </row>
    <row r="52" spans="26:62" hidden="1" x14ac:dyDescent="0.3">
      <c r="Z52" s="4" t="s">
        <v>21</v>
      </c>
      <c r="AF52" s="8" t="s">
        <v>162</v>
      </c>
      <c r="AG52" s="9">
        <v>17259</v>
      </c>
      <c r="AH52" s="9">
        <v>17624</v>
      </c>
      <c r="AI52" s="8" t="e">
        <f t="shared" si="0"/>
        <v>#VALUE!</v>
      </c>
      <c r="AJ52" s="8" t="e">
        <f t="shared" si="1"/>
        <v>#VALUE!</v>
      </c>
      <c r="AK52" s="8" t="e">
        <f t="shared" si="15"/>
        <v>#VALUE!</v>
      </c>
      <c r="AL52" s="8" t="e">
        <f t="shared" si="2"/>
        <v>#VALUE!</v>
      </c>
      <c r="AM52" s="8"/>
      <c r="AN52" s="8" t="s">
        <v>172</v>
      </c>
      <c r="AO52" s="9">
        <v>9954</v>
      </c>
      <c r="AP52" s="9">
        <v>10319</v>
      </c>
      <c r="AQ52" s="8" t="e">
        <f t="shared" si="3"/>
        <v>#VALUE!</v>
      </c>
      <c r="AR52" s="4" t="e">
        <f t="shared" si="4"/>
        <v>#VALUE!</v>
      </c>
      <c r="AS52" s="4" t="e">
        <f t="shared" si="5"/>
        <v>#VALUE!</v>
      </c>
      <c r="AT52" s="4" t="e">
        <f>IF(AND($AI$15&gt;=AO52,$AI$15&lt;=AP52),"〇","×")</f>
        <v>#VALUE!</v>
      </c>
      <c r="BC52" s="1" t="s">
        <v>155</v>
      </c>
      <c r="BD52" s="44">
        <v>22373</v>
      </c>
      <c r="BE52" s="44">
        <v>22737</v>
      </c>
      <c r="BF52" s="1" t="e">
        <f t="shared" si="11"/>
        <v>#VALUE!</v>
      </c>
      <c r="BG52" s="1" t="e">
        <f t="shared" si="12"/>
        <v>#VALUE!</v>
      </c>
      <c r="BH52" s="1" t="e">
        <f t="shared" si="13"/>
        <v>#VALUE!</v>
      </c>
      <c r="BI52" s="1"/>
      <c r="BJ52" s="1" t="e">
        <f t="shared" si="14"/>
        <v>#VALUE!</v>
      </c>
    </row>
    <row r="53" spans="26:62" hidden="1" x14ac:dyDescent="0.3">
      <c r="Z53" s="4" t="s">
        <v>20</v>
      </c>
      <c r="AF53" s="8" t="s">
        <v>163</v>
      </c>
      <c r="AG53" s="24">
        <v>16529</v>
      </c>
      <c r="AH53" s="24">
        <v>16893</v>
      </c>
      <c r="AI53" s="8" t="e">
        <f t="shared" si="0"/>
        <v>#VALUE!</v>
      </c>
      <c r="AJ53" s="8" t="e">
        <f t="shared" si="1"/>
        <v>#VALUE!</v>
      </c>
      <c r="AK53" s="8" t="e">
        <f t="shared" si="15"/>
        <v>#VALUE!</v>
      </c>
      <c r="AL53" s="8" t="e">
        <f t="shared" si="2"/>
        <v>#VALUE!</v>
      </c>
      <c r="AM53" s="8"/>
      <c r="BC53" s="1" t="s">
        <v>256</v>
      </c>
      <c r="BD53" s="44">
        <v>22008</v>
      </c>
      <c r="BE53" s="44">
        <v>22372</v>
      </c>
      <c r="BF53" s="1" t="e">
        <f t="shared" si="11"/>
        <v>#VALUE!</v>
      </c>
      <c r="BG53" s="1" t="e">
        <f t="shared" si="12"/>
        <v>#VALUE!</v>
      </c>
      <c r="BH53" s="1" t="e">
        <f t="shared" si="13"/>
        <v>#VALUE!</v>
      </c>
      <c r="BI53" s="1"/>
      <c r="BJ53" s="1" t="e">
        <f t="shared" si="14"/>
        <v>#VALUE!</v>
      </c>
    </row>
    <row r="54" spans="26:62" hidden="1" x14ac:dyDescent="0.3">
      <c r="Z54" s="4" t="s">
        <v>19</v>
      </c>
      <c r="AF54" s="8" t="s">
        <v>164</v>
      </c>
      <c r="AG54" s="9">
        <v>15798</v>
      </c>
      <c r="AH54" s="9">
        <v>16163</v>
      </c>
      <c r="AI54" s="8" t="e">
        <f t="shared" si="0"/>
        <v>#VALUE!</v>
      </c>
      <c r="AJ54" s="8" t="e">
        <f t="shared" si="1"/>
        <v>#VALUE!</v>
      </c>
      <c r="AK54" s="8" t="e">
        <f t="shared" si="15"/>
        <v>#VALUE!</v>
      </c>
      <c r="AL54" s="8" t="e">
        <f t="shared" si="2"/>
        <v>#VALUE!</v>
      </c>
      <c r="AM54" s="8"/>
      <c r="BC54" s="1" t="s">
        <v>156</v>
      </c>
      <c r="BD54" s="44">
        <v>21642</v>
      </c>
      <c r="BE54" s="44">
        <v>22007</v>
      </c>
      <c r="BF54" s="1" t="e">
        <f t="shared" si="11"/>
        <v>#VALUE!</v>
      </c>
      <c r="BG54" s="1" t="e">
        <f t="shared" si="12"/>
        <v>#VALUE!</v>
      </c>
      <c r="BH54" s="1" t="e">
        <f t="shared" si="13"/>
        <v>#VALUE!</v>
      </c>
      <c r="BI54" s="1"/>
      <c r="BJ54" s="1" t="e">
        <f t="shared" si="14"/>
        <v>#VALUE!</v>
      </c>
    </row>
    <row r="55" spans="26:62" hidden="1" x14ac:dyDescent="0.3">
      <c r="Z55" s="4" t="s">
        <v>18</v>
      </c>
      <c r="AF55" s="8" t="s">
        <v>165</v>
      </c>
      <c r="AG55" s="24">
        <v>15068</v>
      </c>
      <c r="AH55" s="24">
        <v>15432</v>
      </c>
      <c r="AI55" s="8" t="e">
        <f t="shared" si="0"/>
        <v>#VALUE!</v>
      </c>
      <c r="AJ55" s="8" t="e">
        <f t="shared" si="1"/>
        <v>#VALUE!</v>
      </c>
      <c r="AK55" s="8" t="e">
        <f t="shared" si="15"/>
        <v>#VALUE!</v>
      </c>
      <c r="AL55" s="8" t="e">
        <f t="shared" si="2"/>
        <v>#VALUE!</v>
      </c>
      <c r="AM55" s="8"/>
      <c r="BC55" s="1" t="s">
        <v>257</v>
      </c>
      <c r="BD55" s="44">
        <v>21277</v>
      </c>
      <c r="BE55" s="44">
        <v>21641</v>
      </c>
      <c r="BF55" s="1" t="e">
        <f t="shared" si="11"/>
        <v>#VALUE!</v>
      </c>
      <c r="BG55" s="1" t="e">
        <f t="shared" si="12"/>
        <v>#VALUE!</v>
      </c>
      <c r="BH55" s="1" t="e">
        <f t="shared" si="13"/>
        <v>#VALUE!</v>
      </c>
      <c r="BI55" s="1"/>
      <c r="BJ55" s="1" t="e">
        <f t="shared" si="14"/>
        <v>#VALUE!</v>
      </c>
    </row>
    <row r="56" spans="26:62" hidden="1" x14ac:dyDescent="0.3">
      <c r="Z56" s="4" t="s">
        <v>17</v>
      </c>
      <c r="AF56" s="8" t="s">
        <v>166</v>
      </c>
      <c r="AG56" s="9">
        <v>14337</v>
      </c>
      <c r="AH56" s="9">
        <v>14702</v>
      </c>
      <c r="AI56" s="8" t="e">
        <f t="shared" si="0"/>
        <v>#VALUE!</v>
      </c>
      <c r="AJ56" s="8" t="e">
        <f t="shared" si="1"/>
        <v>#VALUE!</v>
      </c>
      <c r="AK56" s="8" t="e">
        <f t="shared" si="15"/>
        <v>#VALUE!</v>
      </c>
      <c r="AL56" s="8" t="e">
        <f t="shared" si="2"/>
        <v>#VALUE!</v>
      </c>
      <c r="AM56" s="8"/>
      <c r="BC56" s="1" t="s">
        <v>157</v>
      </c>
      <c r="BD56" s="44">
        <v>20912</v>
      </c>
      <c r="BE56" s="44">
        <v>21276</v>
      </c>
      <c r="BF56" s="1" t="e">
        <f t="shared" si="11"/>
        <v>#VALUE!</v>
      </c>
      <c r="BG56" s="1" t="e">
        <f t="shared" si="12"/>
        <v>#VALUE!</v>
      </c>
      <c r="BH56" s="1" t="e">
        <f t="shared" si="13"/>
        <v>#VALUE!</v>
      </c>
      <c r="BI56" s="1"/>
      <c r="BJ56" s="1" t="e">
        <f t="shared" si="14"/>
        <v>#VALUE!</v>
      </c>
    </row>
    <row r="57" spans="26:62" hidden="1" x14ac:dyDescent="0.3">
      <c r="Z57" s="4" t="s">
        <v>16</v>
      </c>
      <c r="AF57" s="8" t="s">
        <v>167</v>
      </c>
      <c r="AG57" s="24">
        <v>13607</v>
      </c>
      <c r="AH57" s="24">
        <v>13971</v>
      </c>
      <c r="AI57" s="8" t="e">
        <f t="shared" si="0"/>
        <v>#VALUE!</v>
      </c>
      <c r="AJ57" s="8" t="e">
        <f t="shared" si="1"/>
        <v>#VALUE!</v>
      </c>
      <c r="AK57" s="8" t="e">
        <f t="shared" si="15"/>
        <v>#VALUE!</v>
      </c>
      <c r="AL57" s="8" t="e">
        <f t="shared" si="2"/>
        <v>#VALUE!</v>
      </c>
      <c r="AM57" s="8"/>
      <c r="BC57" s="1" t="s">
        <v>258</v>
      </c>
      <c r="BD57" s="44">
        <v>20547</v>
      </c>
      <c r="BE57" s="44">
        <v>20911</v>
      </c>
      <c r="BF57" s="1" t="e">
        <f t="shared" si="11"/>
        <v>#VALUE!</v>
      </c>
      <c r="BG57" s="1" t="e">
        <f t="shared" si="12"/>
        <v>#VALUE!</v>
      </c>
      <c r="BH57" s="1" t="e">
        <f t="shared" si="13"/>
        <v>#VALUE!</v>
      </c>
      <c r="BI57" s="1"/>
      <c r="BJ57" s="1" t="e">
        <f t="shared" si="14"/>
        <v>#VALUE!</v>
      </c>
    </row>
    <row r="58" spans="26:62" hidden="1" x14ac:dyDescent="0.3">
      <c r="Z58" s="4" t="s">
        <v>15</v>
      </c>
      <c r="AF58" s="8" t="s">
        <v>168</v>
      </c>
      <c r="AG58" s="9">
        <v>12876</v>
      </c>
      <c r="AH58" s="9">
        <v>13241</v>
      </c>
      <c r="AI58" s="8" t="e">
        <f t="shared" si="0"/>
        <v>#VALUE!</v>
      </c>
      <c r="AJ58" s="8" t="e">
        <f t="shared" si="1"/>
        <v>#VALUE!</v>
      </c>
      <c r="AK58" s="8" t="e">
        <f t="shared" si="15"/>
        <v>#VALUE!</v>
      </c>
      <c r="AL58" s="8" t="e">
        <f t="shared" si="2"/>
        <v>#VALUE!</v>
      </c>
      <c r="AM58" s="8"/>
      <c r="BC58" s="1" t="s">
        <v>158</v>
      </c>
      <c r="BD58" s="44">
        <v>20181</v>
      </c>
      <c r="BE58" s="44">
        <v>20546</v>
      </c>
      <c r="BF58" s="1" t="e">
        <f t="shared" si="11"/>
        <v>#VALUE!</v>
      </c>
      <c r="BG58" s="1" t="e">
        <f t="shared" si="12"/>
        <v>#VALUE!</v>
      </c>
      <c r="BH58" s="1" t="e">
        <f t="shared" si="13"/>
        <v>#VALUE!</v>
      </c>
      <c r="BI58" s="1"/>
      <c r="BJ58" s="1" t="e">
        <f t="shared" si="14"/>
        <v>#VALUE!</v>
      </c>
    </row>
    <row r="59" spans="26:62" hidden="1" x14ac:dyDescent="0.3">
      <c r="Z59" s="4" t="s">
        <v>14</v>
      </c>
      <c r="AF59" s="8" t="s">
        <v>169</v>
      </c>
      <c r="AG59" s="24">
        <v>12146</v>
      </c>
      <c r="AH59" s="24">
        <v>12510</v>
      </c>
      <c r="AI59" s="8" t="e">
        <f t="shared" si="0"/>
        <v>#VALUE!</v>
      </c>
      <c r="AJ59" s="8" t="e">
        <f t="shared" si="1"/>
        <v>#VALUE!</v>
      </c>
      <c r="AK59" s="8" t="e">
        <f t="shared" si="15"/>
        <v>#VALUE!</v>
      </c>
      <c r="AL59" s="8" t="e">
        <f t="shared" si="2"/>
        <v>#VALUE!</v>
      </c>
      <c r="AM59" s="8"/>
      <c r="BC59" s="1" t="s">
        <v>259</v>
      </c>
      <c r="BD59" s="44">
        <v>19816</v>
      </c>
      <c r="BE59" s="44">
        <v>20180</v>
      </c>
      <c r="BF59" s="1" t="e">
        <f t="shared" si="11"/>
        <v>#VALUE!</v>
      </c>
      <c r="BG59" s="1" t="e">
        <f t="shared" si="12"/>
        <v>#VALUE!</v>
      </c>
      <c r="BH59" s="1" t="e">
        <f t="shared" si="13"/>
        <v>#VALUE!</v>
      </c>
      <c r="BI59" s="1"/>
      <c r="BJ59" s="1" t="e">
        <f t="shared" si="14"/>
        <v>#VALUE!</v>
      </c>
    </row>
    <row r="60" spans="26:62" hidden="1" x14ac:dyDescent="0.3">
      <c r="Z60" s="4" t="s">
        <v>13</v>
      </c>
      <c r="AF60" s="8" t="s">
        <v>170</v>
      </c>
      <c r="AG60" s="9">
        <v>11415</v>
      </c>
      <c r="AH60" s="9">
        <v>11780</v>
      </c>
      <c r="AI60" s="8" t="e">
        <f t="shared" si="0"/>
        <v>#VALUE!</v>
      </c>
      <c r="AJ60" s="8" t="e">
        <f t="shared" si="1"/>
        <v>#VALUE!</v>
      </c>
      <c r="AK60" s="8" t="e">
        <f t="shared" si="15"/>
        <v>#VALUE!</v>
      </c>
      <c r="AL60" s="8" t="e">
        <f t="shared" si="2"/>
        <v>#VALUE!</v>
      </c>
      <c r="AM60" s="8"/>
      <c r="BC60" s="1" t="s">
        <v>159</v>
      </c>
      <c r="BD60" s="44">
        <v>19451</v>
      </c>
      <c r="BE60" s="44">
        <v>19815</v>
      </c>
      <c r="BF60" s="1" t="e">
        <f t="shared" si="11"/>
        <v>#VALUE!</v>
      </c>
      <c r="BG60" s="1" t="e">
        <f t="shared" si="12"/>
        <v>#VALUE!</v>
      </c>
      <c r="BH60" s="1" t="e">
        <f t="shared" si="13"/>
        <v>#VALUE!</v>
      </c>
      <c r="BI60" s="1"/>
      <c r="BJ60" s="1" t="e">
        <f t="shared" si="14"/>
        <v>#VALUE!</v>
      </c>
    </row>
    <row r="61" spans="26:62" hidden="1" x14ac:dyDescent="0.3">
      <c r="Z61" s="4" t="s">
        <v>12</v>
      </c>
      <c r="AF61" s="8" t="s">
        <v>171</v>
      </c>
      <c r="AG61" s="24">
        <v>10685</v>
      </c>
      <c r="AH61" s="24">
        <v>11049</v>
      </c>
      <c r="AI61" s="8" t="e">
        <f t="shared" si="0"/>
        <v>#VALUE!</v>
      </c>
      <c r="AJ61" s="8" t="e">
        <f t="shared" si="1"/>
        <v>#VALUE!</v>
      </c>
      <c r="AK61" s="8" t="e">
        <f t="shared" si="15"/>
        <v>#VALUE!</v>
      </c>
      <c r="AL61" s="8" t="e">
        <f t="shared" si="2"/>
        <v>#VALUE!</v>
      </c>
      <c r="AM61" s="8"/>
      <c r="BC61" s="1" t="s">
        <v>260</v>
      </c>
      <c r="BD61" s="44">
        <v>19086</v>
      </c>
      <c r="BE61" s="44">
        <v>19450</v>
      </c>
      <c r="BF61" s="1" t="e">
        <f t="shared" si="11"/>
        <v>#VALUE!</v>
      </c>
      <c r="BG61" s="1" t="e">
        <f t="shared" si="12"/>
        <v>#VALUE!</v>
      </c>
      <c r="BH61" s="1" t="e">
        <f t="shared" si="13"/>
        <v>#VALUE!</v>
      </c>
      <c r="BI61" s="1"/>
      <c r="BJ61" s="1" t="e">
        <f t="shared" si="14"/>
        <v>#VALUE!</v>
      </c>
    </row>
    <row r="62" spans="26:62" hidden="1" x14ac:dyDescent="0.3">
      <c r="Z62" s="4" t="s">
        <v>11</v>
      </c>
      <c r="AF62" s="8" t="s">
        <v>172</v>
      </c>
      <c r="AG62" s="9">
        <v>9954</v>
      </c>
      <c r="AH62" s="9">
        <v>10319</v>
      </c>
      <c r="AI62" s="8" t="e">
        <f t="shared" si="0"/>
        <v>#VALUE!</v>
      </c>
      <c r="AJ62" s="8" t="e">
        <f t="shared" si="1"/>
        <v>#VALUE!</v>
      </c>
      <c r="AK62" s="8" t="e">
        <f t="shared" si="15"/>
        <v>#VALUE!</v>
      </c>
      <c r="AL62" s="8" t="e">
        <f t="shared" si="2"/>
        <v>#VALUE!</v>
      </c>
      <c r="AM62" s="8"/>
      <c r="BC62" s="1" t="s">
        <v>160</v>
      </c>
      <c r="BD62" s="44">
        <v>18720</v>
      </c>
      <c r="BE62" s="44">
        <v>19085</v>
      </c>
      <c r="BF62" s="1" t="e">
        <f t="shared" si="11"/>
        <v>#VALUE!</v>
      </c>
      <c r="BG62" s="1" t="e">
        <f t="shared" si="12"/>
        <v>#VALUE!</v>
      </c>
      <c r="BH62" s="1" t="e">
        <f t="shared" si="13"/>
        <v>#VALUE!</v>
      </c>
      <c r="BI62" s="1"/>
      <c r="BJ62" s="1" t="e">
        <f t="shared" si="14"/>
        <v>#VALUE!</v>
      </c>
    </row>
    <row r="63" spans="26:62" hidden="1" x14ac:dyDescent="0.3">
      <c r="Z63" s="4" t="s">
        <v>10</v>
      </c>
      <c r="BC63" s="1" t="s">
        <v>261</v>
      </c>
      <c r="BD63" s="44">
        <v>18355</v>
      </c>
      <c r="BE63" s="44">
        <v>18719</v>
      </c>
      <c r="BF63" s="1" t="e">
        <f t="shared" si="11"/>
        <v>#VALUE!</v>
      </c>
      <c r="BG63" s="1" t="e">
        <f t="shared" si="12"/>
        <v>#VALUE!</v>
      </c>
      <c r="BH63" s="1" t="e">
        <f t="shared" si="13"/>
        <v>#VALUE!</v>
      </c>
      <c r="BI63" s="1"/>
      <c r="BJ63" s="1" t="e">
        <f t="shared" si="14"/>
        <v>#VALUE!</v>
      </c>
    </row>
    <row r="64" spans="26:62" hidden="1" x14ac:dyDescent="0.3">
      <c r="Z64" s="4" t="s">
        <v>9</v>
      </c>
    </row>
    <row r="65" spans="26:26" hidden="1" x14ac:dyDescent="0.3">
      <c r="Z65" s="4" t="s">
        <v>8</v>
      </c>
    </row>
    <row r="66" spans="26:26" hidden="1" x14ac:dyDescent="0.3">
      <c r="Z66" s="4" t="s">
        <v>7</v>
      </c>
    </row>
    <row r="67" spans="26:26" hidden="1" x14ac:dyDescent="0.3">
      <c r="Z67" s="4" t="s">
        <v>6</v>
      </c>
    </row>
    <row r="68" spans="26:26" hidden="1" x14ac:dyDescent="0.3">
      <c r="Z68" s="4" t="s">
        <v>5</v>
      </c>
    </row>
    <row r="69" spans="26:26" hidden="1" x14ac:dyDescent="0.3">
      <c r="Z69" s="4" t="s">
        <v>184</v>
      </c>
    </row>
    <row r="99" ht="4.5" hidden="1" customHeight="1" x14ac:dyDescent="0.3"/>
    <row r="100" ht="15.65" customHeight="1" x14ac:dyDescent="0.3"/>
    <row r="1048575" ht="1.5" hidden="1" customHeight="1" x14ac:dyDescent="0.3"/>
  </sheetData>
  <sheetProtection algorithmName="SHA-512" hashValue="aG0bTbyQbA/4iePqKGGZu3MvdQOq27nvlsVWLs8XPUwqcixGiRCyKFYa1qMfXB85O9SzSOwyulmAE72oFWX94Q==" saltValue="94585BFvOhwmGlVEXAHwNw==" spinCount="100000" sheet="1" selectLockedCells="1"/>
  <mergeCells count="180">
    <mergeCell ref="Q2:S2"/>
    <mergeCell ref="K3:S3"/>
    <mergeCell ref="S29:S30"/>
    <mergeCell ref="T29:T30"/>
    <mergeCell ref="O25:P26"/>
    <mergeCell ref="Q25:Q26"/>
    <mergeCell ref="R25:R26"/>
    <mergeCell ref="N27:N28"/>
    <mergeCell ref="Q29:Q30"/>
    <mergeCell ref="R29:R30"/>
    <mergeCell ref="Q21:Q22"/>
    <mergeCell ref="S25:S26"/>
    <mergeCell ref="T25:T26"/>
    <mergeCell ref="K21:K22"/>
    <mergeCell ref="L21:L22"/>
    <mergeCell ref="M21:M22"/>
    <mergeCell ref="S17:S18"/>
    <mergeCell ref="T17:T18"/>
    <mergeCell ref="S13:S14"/>
    <mergeCell ref="T13:T14"/>
    <mergeCell ref="U29:U30"/>
    <mergeCell ref="F30:H30"/>
    <mergeCell ref="S27:S28"/>
    <mergeCell ref="T27:T28"/>
    <mergeCell ref="U27:U28"/>
    <mergeCell ref="O27:P27"/>
    <mergeCell ref="Q27:Q28"/>
    <mergeCell ref="R27:R28"/>
    <mergeCell ref="A27:A28"/>
    <mergeCell ref="D27:D30"/>
    <mergeCell ref="G27:H29"/>
    <mergeCell ref="I27:I28"/>
    <mergeCell ref="J27:J28"/>
    <mergeCell ref="K27:K28"/>
    <mergeCell ref="B27:B30"/>
    <mergeCell ref="C29:C30"/>
    <mergeCell ref="I29:I30"/>
    <mergeCell ref="J29:J30"/>
    <mergeCell ref="K29:K30"/>
    <mergeCell ref="L29:L30"/>
    <mergeCell ref="M29:M30"/>
    <mergeCell ref="N29:N30"/>
    <mergeCell ref="L27:L28"/>
    <mergeCell ref="M27:M28"/>
    <mergeCell ref="U25:U26"/>
    <mergeCell ref="F24:H24"/>
    <mergeCell ref="A25:A26"/>
    <mergeCell ref="D25:D26"/>
    <mergeCell ref="E25:F25"/>
    <mergeCell ref="G25:H25"/>
    <mergeCell ref="I25:N26"/>
    <mergeCell ref="N23:N24"/>
    <mergeCell ref="Q23:Q24"/>
    <mergeCell ref="R23:R24"/>
    <mergeCell ref="S23:S24"/>
    <mergeCell ref="T23:T24"/>
    <mergeCell ref="U23:U24"/>
    <mergeCell ref="B25:B26"/>
    <mergeCell ref="J23:J24"/>
    <mergeCell ref="K23:K24"/>
    <mergeCell ref="L23:L24"/>
    <mergeCell ref="M23:M24"/>
    <mergeCell ref="A21:A22"/>
    <mergeCell ref="D21:D24"/>
    <mergeCell ref="G21:H23"/>
    <mergeCell ref="I21:I22"/>
    <mergeCell ref="J21:J22"/>
    <mergeCell ref="A19:A20"/>
    <mergeCell ref="D19:D20"/>
    <mergeCell ref="E19:F19"/>
    <mergeCell ref="G19:H19"/>
    <mergeCell ref="I19:N20"/>
    <mergeCell ref="B19:B20"/>
    <mergeCell ref="B21:B24"/>
    <mergeCell ref="C23:C24"/>
    <mergeCell ref="I23:I24"/>
    <mergeCell ref="U17:U18"/>
    <mergeCell ref="F18:H18"/>
    <mergeCell ref="S15:S16"/>
    <mergeCell ref="T15:T16"/>
    <mergeCell ref="U15:U16"/>
    <mergeCell ref="O15:P15"/>
    <mergeCell ref="Q15:Q16"/>
    <mergeCell ref="R15:R16"/>
    <mergeCell ref="N21:N22"/>
    <mergeCell ref="O21:P21"/>
    <mergeCell ref="Q19:Q20"/>
    <mergeCell ref="R19:R20"/>
    <mergeCell ref="S19:S20"/>
    <mergeCell ref="T19:T20"/>
    <mergeCell ref="U19:U20"/>
    <mergeCell ref="O19:P20"/>
    <mergeCell ref="R21:R22"/>
    <mergeCell ref="S21:S22"/>
    <mergeCell ref="T21:T22"/>
    <mergeCell ref="U21:U22"/>
    <mergeCell ref="A15:A16"/>
    <mergeCell ref="D15:D18"/>
    <mergeCell ref="G15:H17"/>
    <mergeCell ref="I15:I16"/>
    <mergeCell ref="J15:J16"/>
    <mergeCell ref="K15:K16"/>
    <mergeCell ref="O13:P14"/>
    <mergeCell ref="Q13:Q14"/>
    <mergeCell ref="R13:R14"/>
    <mergeCell ref="B15:B18"/>
    <mergeCell ref="C17:C18"/>
    <mergeCell ref="I17:I18"/>
    <mergeCell ref="J17:J18"/>
    <mergeCell ref="K17:K18"/>
    <mergeCell ref="L17:L18"/>
    <mergeCell ref="M17:M18"/>
    <mergeCell ref="N17:N18"/>
    <mergeCell ref="L15:L16"/>
    <mergeCell ref="M15:M16"/>
    <mergeCell ref="N15:N16"/>
    <mergeCell ref="Q17:Q18"/>
    <mergeCell ref="R17:R18"/>
    <mergeCell ref="U13:U14"/>
    <mergeCell ref="F12:H12"/>
    <mergeCell ref="A13:A14"/>
    <mergeCell ref="D13:D14"/>
    <mergeCell ref="E13:F13"/>
    <mergeCell ref="G13:H13"/>
    <mergeCell ref="I13:N14"/>
    <mergeCell ref="N11:N12"/>
    <mergeCell ref="Q11:Q12"/>
    <mergeCell ref="R11:R12"/>
    <mergeCell ref="S11:S12"/>
    <mergeCell ref="T11:T12"/>
    <mergeCell ref="U11:U12"/>
    <mergeCell ref="B13:B14"/>
    <mergeCell ref="J11:J12"/>
    <mergeCell ref="K11:K12"/>
    <mergeCell ref="L11:L12"/>
    <mergeCell ref="M11:M12"/>
    <mergeCell ref="D7:D8"/>
    <mergeCell ref="E7:F7"/>
    <mergeCell ref="G7:H7"/>
    <mergeCell ref="I7:N8"/>
    <mergeCell ref="B7:B8"/>
    <mergeCell ref="Z4:AA4"/>
    <mergeCell ref="T6:U6"/>
    <mergeCell ref="N9:N10"/>
    <mergeCell ref="O9:P9"/>
    <mergeCell ref="Q7:Q8"/>
    <mergeCell ref="R7:R8"/>
    <mergeCell ref="S7:S8"/>
    <mergeCell ref="T7:T8"/>
    <mergeCell ref="U7:U8"/>
    <mergeCell ref="O7:P8"/>
    <mergeCell ref="I4:P4"/>
    <mergeCell ref="I5:P6"/>
    <mergeCell ref="Q4:S4"/>
    <mergeCell ref="Q5:S5"/>
    <mergeCell ref="Q6:S6"/>
    <mergeCell ref="Q1:U1"/>
    <mergeCell ref="A2:I2"/>
    <mergeCell ref="M2:O2"/>
    <mergeCell ref="C11:C12"/>
    <mergeCell ref="I11:I12"/>
    <mergeCell ref="B9:B12"/>
    <mergeCell ref="R9:R10"/>
    <mergeCell ref="S9:S10"/>
    <mergeCell ref="T9:T10"/>
    <mergeCell ref="U9:U10"/>
    <mergeCell ref="Q9:Q10"/>
    <mergeCell ref="K9:K10"/>
    <mergeCell ref="L9:L10"/>
    <mergeCell ref="M9:M10"/>
    <mergeCell ref="A3:H3"/>
    <mergeCell ref="A4:H4"/>
    <mergeCell ref="A5:H5"/>
    <mergeCell ref="A6:H6"/>
    <mergeCell ref="A9:A10"/>
    <mergeCell ref="D9:D12"/>
    <mergeCell ref="G9:H11"/>
    <mergeCell ref="I9:I10"/>
    <mergeCell ref="J9:J10"/>
    <mergeCell ref="A7:A8"/>
  </mergeCells>
  <phoneticPr fontId="3"/>
  <conditionalFormatting sqref="I9:I10">
    <cfRule type="expression" dxfId="79" priority="8">
      <formula>COUNTIF($AM6,"*NG*")</formula>
    </cfRule>
  </conditionalFormatting>
  <conditionalFormatting sqref="I11:I12">
    <cfRule type="expression" dxfId="78" priority="7">
      <formula>COUNTIF($AM6,"*NG*")</formula>
    </cfRule>
  </conditionalFormatting>
  <conditionalFormatting sqref="I15:I16">
    <cfRule type="expression" dxfId="77" priority="6">
      <formula>COUNTIF($AM9,"*NG*")</formula>
    </cfRule>
  </conditionalFormatting>
  <conditionalFormatting sqref="I17:I18">
    <cfRule type="expression" dxfId="76" priority="5">
      <formula>COUNTIF($AM9,"*NG*")</formula>
    </cfRule>
  </conditionalFormatting>
  <conditionalFormatting sqref="I21:I22">
    <cfRule type="expression" dxfId="75" priority="4">
      <formula>COUNTIF($AM12,"*NG*")</formula>
    </cfRule>
  </conditionalFormatting>
  <conditionalFormatting sqref="I23:I24">
    <cfRule type="expression" dxfId="74" priority="3">
      <formula>COUNTIF($AM12,"*NG*")</formula>
    </cfRule>
  </conditionalFormatting>
  <conditionalFormatting sqref="I27:I28">
    <cfRule type="expression" dxfId="73" priority="2">
      <formula>COUNTIF($AM15,"*NG*")</formula>
    </cfRule>
  </conditionalFormatting>
  <conditionalFormatting sqref="I29:I30">
    <cfRule type="expression" dxfId="72" priority="1">
      <formula>COUNTIF($AM15,"*NG*")</formula>
    </cfRule>
  </conditionalFormatting>
  <conditionalFormatting sqref="J9">
    <cfRule type="expression" dxfId="71" priority="16">
      <formula>COUNTIF($AP8,"*受診NG*")</formula>
    </cfRule>
  </conditionalFormatting>
  <conditionalFormatting sqref="J11:J12">
    <cfRule type="expression" dxfId="70" priority="15">
      <formula>COUNTIF($AP8,"*受診NG*")</formula>
    </cfRule>
  </conditionalFormatting>
  <conditionalFormatting sqref="J15:J16">
    <cfRule type="expression" dxfId="69" priority="14">
      <formula>COUNTIF($AP11,"*受診NG*")</formula>
    </cfRule>
  </conditionalFormatting>
  <conditionalFormatting sqref="J17:J18">
    <cfRule type="expression" dxfId="68" priority="13">
      <formula>COUNTIF($AP11,"*受診NG*")</formula>
    </cfRule>
  </conditionalFormatting>
  <conditionalFormatting sqref="J21:J22">
    <cfRule type="expression" dxfId="67" priority="12">
      <formula>COUNTIF($AP14,"*受診NG*")</formula>
    </cfRule>
  </conditionalFormatting>
  <conditionalFormatting sqref="J23:J24">
    <cfRule type="expression" dxfId="66" priority="11">
      <formula>COUNTIF($AP14,"*受診NG*")</formula>
    </cfRule>
  </conditionalFormatting>
  <conditionalFormatting sqref="J27:J28">
    <cfRule type="expression" dxfId="65" priority="10">
      <formula>COUNTIF($AP17,"*受診NG*")</formula>
    </cfRule>
  </conditionalFormatting>
  <conditionalFormatting sqref="J29:J30">
    <cfRule type="expression" dxfId="64" priority="9">
      <formula>COUNTIF($AP17,"*受診NG*")</formula>
    </cfRule>
  </conditionalFormatting>
  <conditionalFormatting sqref="K9">
    <cfRule type="expression" dxfId="63" priority="30">
      <formula>COUNTIF($AO7,"*受診NG*")</formula>
    </cfRule>
  </conditionalFormatting>
  <conditionalFormatting sqref="K11">
    <cfRule type="expression" dxfId="62" priority="29">
      <formula>COUNTIF($AO7,"*受診NG*")</formula>
    </cfRule>
  </conditionalFormatting>
  <conditionalFormatting sqref="K15">
    <cfRule type="expression" dxfId="61" priority="28">
      <formula>COUNTIF($AO10,"*受診NG*")</formula>
    </cfRule>
  </conditionalFormatting>
  <conditionalFormatting sqref="K17">
    <cfRule type="expression" dxfId="60" priority="27">
      <formula>COUNTIF($AO10,"*受診NG*")</formula>
    </cfRule>
  </conditionalFormatting>
  <conditionalFormatting sqref="K21">
    <cfRule type="expression" dxfId="59" priority="20">
      <formula>COUNTIF($AO13,"*受診NG*")</formula>
    </cfRule>
  </conditionalFormatting>
  <conditionalFormatting sqref="K23">
    <cfRule type="expression" dxfId="58" priority="19">
      <formula>COUNTIF($AO13,"*受診NG*")</formula>
    </cfRule>
  </conditionalFormatting>
  <conditionalFormatting sqref="K27">
    <cfRule type="expression" dxfId="57" priority="26">
      <formula>COUNTIF($AO16,"*受診NG*")</formula>
    </cfRule>
  </conditionalFormatting>
  <conditionalFormatting sqref="K29">
    <cfRule type="expression" dxfId="56" priority="25">
      <formula>COUNTIF($AO16,"*受診NG*")</formula>
    </cfRule>
  </conditionalFormatting>
  <conditionalFormatting sqref="L9">
    <cfRule type="expression" dxfId="55" priority="40">
      <formula>COUNTIF($AK7,"*受診NG*")</formula>
    </cfRule>
  </conditionalFormatting>
  <conditionalFormatting sqref="L11:L12">
    <cfRule type="expression" dxfId="54" priority="37">
      <formula>COUNTIF($AK7,"*受診NG*")</formula>
    </cfRule>
  </conditionalFormatting>
  <conditionalFormatting sqref="L15">
    <cfRule type="expression" dxfId="53" priority="36">
      <formula>COUNTIF($AK10,"*受診NG*")</formula>
    </cfRule>
  </conditionalFormatting>
  <conditionalFormatting sqref="L17:L18">
    <cfRule type="expression" dxfId="52" priority="23">
      <formula>COUNTIF($AK10,"*受診NG*")</formula>
    </cfRule>
  </conditionalFormatting>
  <conditionalFormatting sqref="L21">
    <cfRule type="expression" dxfId="51" priority="22">
      <formula>COUNTIF($AK13,"*受診NG*")</formula>
    </cfRule>
  </conditionalFormatting>
  <conditionalFormatting sqref="L23:L24">
    <cfRule type="expression" dxfId="50" priority="17">
      <formula>COUNTIF($AK13,"*受診NG*")</formula>
    </cfRule>
  </conditionalFormatting>
  <conditionalFormatting sqref="L27">
    <cfRule type="expression" dxfId="49" priority="34">
      <formula>COUNTIF($AK16,"*受診NG*")</formula>
    </cfRule>
  </conditionalFormatting>
  <conditionalFormatting sqref="L29:L30">
    <cfRule type="expression" dxfId="48" priority="31">
      <formula>COUNTIF($AK16,"*受診NG*")</formula>
    </cfRule>
  </conditionalFormatting>
  <conditionalFormatting sqref="M9">
    <cfRule type="expression" dxfId="47" priority="39">
      <formula>COUNTIF($AG7,"*受診NG*")</formula>
    </cfRule>
  </conditionalFormatting>
  <conditionalFormatting sqref="M11:M12">
    <cfRule type="expression" dxfId="46" priority="38">
      <formula>COUNTIF($AG7,"*受診NG*")</formula>
    </cfRule>
  </conditionalFormatting>
  <conditionalFormatting sqref="M15">
    <cfRule type="expression" dxfId="45" priority="35">
      <formula>COUNTIF($AG10,"*受診NG*")</formula>
    </cfRule>
  </conditionalFormatting>
  <conditionalFormatting sqref="M17:M18">
    <cfRule type="expression" dxfId="44" priority="24">
      <formula>COUNTIF($AG10,"*受診NG*")</formula>
    </cfRule>
  </conditionalFormatting>
  <conditionalFormatting sqref="M21">
    <cfRule type="expression" dxfId="43" priority="21">
      <formula>COUNTIF($AG13,"*受診NG*")</formula>
    </cfRule>
  </conditionalFormatting>
  <conditionalFormatting sqref="M23:M24">
    <cfRule type="expression" dxfId="42" priority="18">
      <formula>COUNTIF($AG13,"*受診NG*")</formula>
    </cfRule>
  </conditionalFormatting>
  <conditionalFormatting sqref="M27">
    <cfRule type="expression" dxfId="41" priority="33">
      <formula>COUNTIF($AG16,"*受診NG*")</formula>
    </cfRule>
  </conditionalFormatting>
  <conditionalFormatting sqref="M29:M30">
    <cfRule type="expression" dxfId="40" priority="32">
      <formula>COUNTIF($AG16,"*受診NG*")</formula>
    </cfRule>
  </conditionalFormatting>
  <dataValidations count="31">
    <dataValidation type="list" allowBlank="1" showInputMessage="1" showErrorMessage="1" sqref="A24 A12 A18 A30" xr:uid="{B8D5C011-CF00-4B5F-B786-BD5B59DB152A}">
      <formula1>"◯"</formula1>
    </dataValidation>
    <dataValidation type="list" allowBlank="1" showInputMessage="1" showErrorMessage="1" error="○か空白で入力をお願いします。" sqref="I29:I30" xr:uid="{3B759D78-B10D-4A57-A8AE-7DCD79B8AB0F}">
      <formula1>IF(AND(AM15="OK"),AP4:AP5,)</formula1>
    </dataValidation>
    <dataValidation type="list" allowBlank="1" showInputMessage="1" showErrorMessage="1" error="○か空白で入力をお願いします。" sqref="I23:I24" xr:uid="{A410BA85-6F7B-4571-84A6-3979B9FE9A6D}">
      <formula1>IF(AND(AM12="OK"),AP4:AP5,)</formula1>
    </dataValidation>
    <dataValidation type="list" allowBlank="1" showInputMessage="1" showErrorMessage="1" error="○か空白で入力をお願いします。" sqref="I17:I18" xr:uid="{8CBF92B5-AEAC-46F3-AE6B-219028A53C64}">
      <formula1>IF(AND(AM9="OK"),AP4:AP5,)</formula1>
    </dataValidation>
    <dataValidation type="list" allowBlank="1" showInputMessage="1" showErrorMessage="1" error="○か空白で入力をお願いします。" sqref="I11:I12" xr:uid="{EB6039EF-D0D7-4DAE-BAA3-BD09F9A5BEC3}">
      <formula1>IF(AND(AM6="OK"),AP4:AP5,)</formula1>
    </dataValidation>
    <dataValidation type="list" allowBlank="1" showInputMessage="1" showErrorMessage="1" sqref="E9 E15 E21 E27" xr:uid="{F87E4CC2-DC5D-4FFA-A0BC-EB16C969ACD4}">
      <formula1>"昭和,平成"</formula1>
    </dataValidation>
    <dataValidation type="list" allowBlank="1" showInputMessage="1" showErrorMessage="1" sqref="F9 F15 F21 F27" xr:uid="{675413ED-4DA2-454C-A29C-1939F38AC42C}">
      <formula1>INDIRECT(E9)</formula1>
    </dataValidation>
    <dataValidation type="list" allowBlank="1" showInputMessage="1" showErrorMessage="1" sqref="R9 E11 R11 R15 E17 R17 R21 E23 R23 R27 E29 R29" xr:uid="{4AFB3795-004E-44F3-98E1-23E5CEDD27B7}">
      <formula1>月</formula1>
    </dataValidation>
    <dataValidation type="list" allowBlank="1" showInputMessage="1" showErrorMessage="1" sqref="S9 F11 S11 S15 F17 S17 S21 F23 S23 S27 F29 S29" xr:uid="{C8E41BA3-A8E1-4BEA-9E24-C27B8FF3CD8C}">
      <formula1>日</formula1>
    </dataValidation>
    <dataValidation type="list" allowBlank="1" showInputMessage="1" showErrorMessage="1" sqref="D9 D15 D21 D27" xr:uid="{8A22E0AD-45DF-4885-A439-D3E0B3AA0F5C}">
      <formula1>"男,女"</formula1>
    </dataValidation>
    <dataValidation type="list" allowBlank="1" showInputMessage="1" showErrorMessage="1" prompt="グレーアウトしている場合は入力しないでください。" sqref="M29:M30" xr:uid="{95E38A7D-2EEC-4E8A-A783-60835977F785}">
      <formula1>IF(AND(AG16="受診OK"),AJ14:AJ15,)</formula1>
    </dataValidation>
    <dataValidation type="list" allowBlank="1" showInputMessage="1" showErrorMessage="1" sqref="V9" xr:uid="{7C1E66B2-4602-4BC6-BEEC-0932C312A5E8}">
      <formula1>IF(AND(W2&lt;&gt;"",X2&lt;&gt;""),V2:V3,V5)</formula1>
    </dataValidation>
    <dataValidation type="list" allowBlank="1" showInputMessage="1" showErrorMessage="1" sqref="L11:L12" xr:uid="{D8714BB9-4564-4DFA-9234-E51634767ECF}">
      <formula1>IF(AND(AK7="受診OK"),AJ5:AJ6,)</formula1>
    </dataValidation>
    <dataValidation type="list" allowBlank="1" showInputMessage="1" showErrorMessage="1" sqref="M17:M18" xr:uid="{B0B95215-CFE1-4431-B0C0-86A3713784AE}">
      <formula1>IF(AND(AG10="受診OK"),AJ8:AJ9,)</formula1>
    </dataValidation>
    <dataValidation type="list" allowBlank="1" showInputMessage="1" showErrorMessage="1" prompt="グレーアウトしている場合は入力しないでください。" sqref="L29:L30" xr:uid="{91830AE5-CF5A-4E22-8368-557EC8DFE705}">
      <formula1>IF(AND(AK16="受診OK"),AJ14:AJ15,)</formula1>
    </dataValidation>
    <dataValidation type="list" allowBlank="1" showInputMessage="1" showErrorMessage="1" error="○か空白で入力をお願いします。" sqref="N17:N18 N11:N12 N23:N24 N29:N30" xr:uid="{B1C01191-6A0A-4659-94F4-894849666532}">
      <formula1>"　,○"</formula1>
    </dataValidation>
    <dataValidation type="list" allowBlank="1" showInputMessage="1" showErrorMessage="1" error="○か空白で入力をお願いします。" sqref="K29" xr:uid="{C9EB1EB1-4D2A-4F44-A6C0-D7F1FB0A8061}">
      <formula1>IF(AND(AO16="受診OK"),AP4:AP5,)</formula1>
    </dataValidation>
    <dataValidation type="list" allowBlank="1" showInputMessage="1" showErrorMessage="1" error="○か空白で入力をお願いします。" sqref="K11" xr:uid="{EEEF6728-B416-434E-A813-00EF7680930F}">
      <formula1>IF(AND(AO7="受診OK"),AP4:AP5,)</formula1>
    </dataValidation>
    <dataValidation type="list" allowBlank="1" showInputMessage="1" showErrorMessage="1" error="○か空白で入力をお願いします。" sqref="K17" xr:uid="{A6DA5D35-123D-4F4D-9A7E-2F050C40DE66}">
      <formula1>IF(AND(AO10="受診OK"),AP4:AP5,)</formula1>
    </dataValidation>
    <dataValidation type="list" allowBlank="1" showInputMessage="1" showErrorMessage="1" sqref="L17:L18" xr:uid="{C9C98A53-E86C-4388-97B8-FFA4F1BDB939}">
      <formula1>IF(AND(AK10="受診OK"),AJ8:AJ9,)</formula1>
    </dataValidation>
    <dataValidation type="list" allowBlank="1" showInputMessage="1" showErrorMessage="1" sqref="M11:M12" xr:uid="{C03DF74F-E417-41C7-9B7B-73555567CEB5}">
      <formula1>IF(AND(AG7="受診OK"),AJ5:AJ6,)</formula1>
    </dataValidation>
    <dataValidation type="list" allowBlank="1" showInputMessage="1" showErrorMessage="1" error="○か空白で入力をお願いします。" sqref="K23" xr:uid="{939C44E1-9B71-4C5B-8D3B-56F86FC9ADE4}">
      <formula1>IF(AND(AO13="受診OK"),AP4:AP5,)</formula1>
    </dataValidation>
    <dataValidation type="list" allowBlank="1" showInputMessage="1" showErrorMessage="1" sqref="L23:L24" xr:uid="{37A94219-04DE-4295-8DC6-2E394E6BA294}">
      <formula1>IF(AND(AK13="受診OK"),AJ11:AJ12,)</formula1>
    </dataValidation>
    <dataValidation type="list" allowBlank="1" showInputMessage="1" showErrorMessage="1" sqref="M23:M24" xr:uid="{93BA8D31-AB6C-4248-BFB9-C2416B1E7473}">
      <formula1>IF(AND(AG13="受診OK"),AJ11:AJ12,)</formula1>
    </dataValidation>
    <dataValidation type="list" allowBlank="1" showInputMessage="1" showErrorMessage="1" prompt="バリウム、胃カメラの中からいづれか1つを選択してください。" sqref="P28 P10 P16 P22" xr:uid="{E64EC4B0-A1F5-47A9-A5F8-28D2B5EEAFC3}">
      <formula1>IF(OR($P9="○",$P11="○"),,$AP$4:$AP$5)</formula1>
    </dataValidation>
    <dataValidation type="list" allowBlank="1" showInputMessage="1" showErrorMessage="1" prompt="バリウム、胃カメラの中からいづれか1つを選択してください。" sqref="P29 P11 P17 P23" xr:uid="{FE6A5626-9243-4E81-9A8C-AFD750161C57}">
      <formula1>IF(OR($P9="○",$P10="○"),,$AP$4:$AP$5)</formula1>
    </dataValidation>
    <dataValidation type="list" allowBlank="1" showInputMessage="1" showErrorMessage="1" prompt="胃カメラを選択した場合のみ鎮静剤の有・無を選択してください。" sqref="P12 P18 P24 P30" xr:uid="{38C74BE6-18F9-4564-87F8-D890A5114E8E}">
      <formula1>IF(AND($P11="○"),$AO$5:$AO$6,$AO$4)</formula1>
    </dataValidation>
    <dataValidation type="list" allowBlank="1" showInputMessage="1" showErrorMessage="1" error="○か空白で入力をお願いします。" sqref="J29:J30" xr:uid="{6C306269-B2AC-4EE6-A175-5248D0323056}">
      <formula1>IF(AND(AO17="受診OK",D27="女"),AP4:AP5,)</formula1>
    </dataValidation>
    <dataValidation type="list" allowBlank="1" showInputMessage="1" showErrorMessage="1" error="○か空白で入力をお願いします。" sqref="J23:J24" xr:uid="{D214763D-E6AC-4AC9-82D9-5F7ED0584DE6}">
      <formula1>IF(AND(AO14="受診OK",D21="女"),AP4:AP5,)</formula1>
    </dataValidation>
    <dataValidation type="list" allowBlank="1" showInputMessage="1" showErrorMessage="1" error="○か空白で入力をお願いします。" sqref="J17:J18" xr:uid="{E43F4722-ED1A-4ED0-97AE-52F7A8A18EF9}">
      <formula1>IF(AND(AO11="受診OK",D15="女"),AP4:AP5,)</formula1>
    </dataValidation>
    <dataValidation type="list" allowBlank="1" showInputMessage="1" showErrorMessage="1" error="○か空白で入力をお願いします。" sqref="J11:J12" xr:uid="{FD449836-617A-4BA3-9AAE-230C6DAB1413}">
      <formula1>IF(AND(AO8="受診OK",D9="女"),AP4:AP5,)</formula1>
    </dataValidation>
  </dataValidations>
  <printOptions horizontalCentered="1" verticalCentered="1"/>
  <pageMargins left="0" right="0" top="0" bottom="0" header="0" footer="0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C793-1E60-4AE2-AEC8-522B05FE643F}">
  <sheetPr>
    <tabColor rgb="FFFFFF00"/>
    <pageSetUpPr fitToPage="1"/>
  </sheetPr>
  <dimension ref="A1:XFC1048575"/>
  <sheetViews>
    <sheetView showGridLines="0" view="pageBreakPreview" zoomScale="90" zoomScaleNormal="100" zoomScaleSheetLayoutView="90" workbookViewId="0">
      <selection activeCell="B9" sqref="B9:B12"/>
    </sheetView>
  </sheetViews>
  <sheetFormatPr defaultColWidth="0.796875" defaultRowHeight="16.5" zeroHeight="1" x14ac:dyDescent="0.3"/>
  <cols>
    <col min="1" max="1" width="10.3984375" style="4" customWidth="1"/>
    <col min="2" max="2" width="14.69921875" style="4" customWidth="1"/>
    <col min="3" max="3" width="23" style="4" customWidth="1"/>
    <col min="4" max="4" width="5.09765625" style="4" customWidth="1"/>
    <col min="5" max="6" width="8.09765625" style="4" customWidth="1"/>
    <col min="7" max="7" width="2.3984375" style="4" customWidth="1"/>
    <col min="8" max="8" width="30.3984375" style="4" customWidth="1"/>
    <col min="9" max="10" width="9.3984375" style="4" customWidth="1"/>
    <col min="11" max="11" width="10.3984375" style="4" customWidth="1"/>
    <col min="12" max="13" width="9.3984375" style="4" customWidth="1"/>
    <col min="14" max="14" width="10.3984375" style="4" customWidth="1"/>
    <col min="15" max="15" width="14.3984375" style="4" customWidth="1"/>
    <col min="16" max="16" width="10.3984375" style="4" customWidth="1"/>
    <col min="17" max="19" width="8.69921875" style="4" customWidth="1"/>
    <col min="20" max="20" width="10.3984375" style="4" hidden="1" customWidth="1"/>
    <col min="21" max="21" width="20.3984375" style="4" hidden="1" customWidth="1"/>
    <col min="22" max="22" width="1.3984375" style="4" customWidth="1"/>
    <col min="23" max="23" width="5.3984375" style="4" customWidth="1"/>
    <col min="24" max="24" width="10.796875" style="4" hidden="1" customWidth="1"/>
    <col min="25" max="25" width="9.3984375" style="4" hidden="1" customWidth="1"/>
    <col min="26" max="27" width="5.09765625" style="4" hidden="1" customWidth="1"/>
    <col min="28" max="28" width="7" style="4" hidden="1" customWidth="1"/>
    <col min="29" max="29" width="5.09765625" style="4" hidden="1" customWidth="1"/>
    <col min="30" max="30" width="10.796875" style="4" hidden="1" customWidth="1"/>
    <col min="31" max="31" width="3" style="4" hidden="1" customWidth="1"/>
    <col min="32" max="32" width="10.796875" style="4" hidden="1" customWidth="1"/>
    <col min="33" max="33" width="15" style="4" hidden="1" customWidth="1"/>
    <col min="34" max="34" width="14.3984375" style="4" hidden="1" customWidth="1"/>
    <col min="35" max="35" width="17.3984375" style="4" hidden="1" customWidth="1"/>
    <col min="36" max="38" width="10.3984375" style="4" hidden="1" customWidth="1"/>
    <col min="39" max="39" width="10.796875" style="4" hidden="1" customWidth="1"/>
    <col min="40" max="40" width="22.796875" style="4" hidden="1" customWidth="1"/>
    <col min="41" max="41" width="23.09765625" style="4" hidden="1" customWidth="1"/>
    <col min="42" max="42" width="15.3984375" style="4" hidden="1" customWidth="1"/>
    <col min="43" max="43" width="10.3984375" style="4" hidden="1" customWidth="1"/>
    <col min="44" max="44" width="18.09765625" style="4" hidden="1" customWidth="1"/>
    <col min="45" max="46" width="11" style="4" hidden="1" customWidth="1"/>
    <col min="47" max="47" width="3.09765625" style="4" hidden="1" customWidth="1"/>
    <col min="48" max="48" width="1.3984375" style="4" hidden="1" customWidth="1"/>
    <col min="49" max="50" width="13.3984375" style="4" hidden="1" customWidth="1"/>
    <col min="51" max="51" width="8.3984375" style="4" hidden="1" customWidth="1"/>
    <col min="52" max="52" width="11" style="4" hidden="1" customWidth="1"/>
    <col min="53" max="54" width="9.3984375" style="4" hidden="1" customWidth="1"/>
    <col min="55" max="55" width="8.796875" style="4" hidden="1" customWidth="1"/>
    <col min="56" max="57" width="11.3984375" style="4" hidden="1" customWidth="1"/>
    <col min="58" max="59" width="8.796875" style="4" hidden="1" customWidth="1"/>
    <col min="60" max="79" width="2.3984375" style="4" hidden="1" customWidth="1"/>
    <col min="80" max="80" width="5.09765625" style="4" customWidth="1"/>
    <col min="81" max="16383" width="0" style="4" hidden="1" customWidth="1"/>
    <col min="16384" max="16384" width="2.3984375" style="4" hidden="1" customWidth="1"/>
  </cols>
  <sheetData>
    <row r="1" spans="1:49" ht="17.25" customHeight="1" x14ac:dyDescent="0.3">
      <c r="Q1" s="203" t="str">
        <f>IF(生活習慣病予防健診申込書①!O1="","",生活習慣病予防健診申込書①!O1)</f>
        <v/>
      </c>
      <c r="R1" s="203"/>
      <c r="S1" s="203"/>
      <c r="T1" s="203"/>
      <c r="U1" s="203"/>
      <c r="Y1" s="4" t="s">
        <v>237</v>
      </c>
      <c r="Z1" s="58">
        <f ca="1">TODAY()</f>
        <v>45719</v>
      </c>
      <c r="AW1" s="4" t="s">
        <v>262</v>
      </c>
    </row>
    <row r="2" spans="1:49" s="1" customFormat="1" ht="30" customHeight="1" x14ac:dyDescent="0.8">
      <c r="A2" s="204" t="s">
        <v>277</v>
      </c>
      <c r="B2" s="204"/>
      <c r="C2" s="204"/>
      <c r="D2" s="204"/>
      <c r="E2" s="204"/>
      <c r="F2" s="204"/>
      <c r="G2" s="204"/>
      <c r="H2" s="204"/>
      <c r="I2" s="204"/>
      <c r="J2" s="45"/>
      <c r="M2" s="205"/>
      <c r="N2" s="205"/>
      <c r="O2" s="205"/>
      <c r="P2" s="37"/>
      <c r="Q2" s="228" t="s">
        <v>223</v>
      </c>
      <c r="R2" s="228"/>
      <c r="S2" s="228"/>
      <c r="T2" s="6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 t="s">
        <v>206</v>
      </c>
      <c r="AO2" s="4"/>
      <c r="AP2" s="4"/>
      <c r="AQ2" s="4"/>
      <c r="AR2" s="4"/>
      <c r="AS2" s="4"/>
      <c r="AT2" s="4"/>
    </row>
    <row r="3" spans="1:49" s="1" customFormat="1" ht="30" customHeight="1" x14ac:dyDescent="0.8">
      <c r="A3" s="204" t="s">
        <v>208</v>
      </c>
      <c r="B3" s="204"/>
      <c r="C3" s="204"/>
      <c r="D3" s="204"/>
      <c r="E3" s="204"/>
      <c r="F3" s="204"/>
      <c r="G3" s="204"/>
      <c r="H3" s="204"/>
      <c r="I3" s="67"/>
      <c r="L3" s="214" t="s">
        <v>180</v>
      </c>
      <c r="M3" s="214"/>
      <c r="N3" s="214"/>
      <c r="O3" s="214"/>
      <c r="P3" s="214"/>
      <c r="Q3" s="214"/>
      <c r="R3" s="214"/>
      <c r="S3" s="214"/>
      <c r="T3" s="64"/>
      <c r="U3" s="6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32" t="s">
        <v>213</v>
      </c>
      <c r="AO3" s="32"/>
      <c r="AP3" s="32"/>
      <c r="AQ3" s="4"/>
      <c r="AR3" s="4" t="s">
        <v>214</v>
      </c>
      <c r="AS3" s="4">
        <f>P9</f>
        <v>0</v>
      </c>
      <c r="AT3" s="4">
        <f>P15</f>
        <v>0</v>
      </c>
      <c r="AU3" s="1">
        <f>P21</f>
        <v>0</v>
      </c>
      <c r="AV3" s="1">
        <f>P27</f>
        <v>0</v>
      </c>
    </row>
    <row r="4" spans="1:49" s="1" customFormat="1" ht="28.5" customHeight="1" x14ac:dyDescent="0.3">
      <c r="A4" s="208" t="s">
        <v>220</v>
      </c>
      <c r="B4" s="208"/>
      <c r="C4" s="208"/>
      <c r="D4" s="208"/>
      <c r="E4" s="208"/>
      <c r="F4" s="208"/>
      <c r="G4" s="208"/>
      <c r="H4" s="208"/>
      <c r="I4" s="213" t="s">
        <v>265</v>
      </c>
      <c r="J4" s="213"/>
      <c r="K4" s="213"/>
      <c r="L4" s="213"/>
      <c r="M4" s="213"/>
      <c r="N4" s="213"/>
      <c r="O4" s="213"/>
      <c r="P4" s="213"/>
      <c r="Q4" s="229" t="s">
        <v>183</v>
      </c>
      <c r="R4" s="229"/>
      <c r="S4" s="229"/>
      <c r="U4" s="65"/>
      <c r="V4" s="5"/>
      <c r="W4" s="4"/>
      <c r="X4" s="4"/>
      <c r="Y4" s="4"/>
      <c r="Z4" s="117" t="s">
        <v>174</v>
      </c>
      <c r="AA4" s="117"/>
      <c r="AB4" s="4" t="s">
        <v>114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32" t="s">
        <v>212</v>
      </c>
      <c r="AO4" s="32" t="s">
        <v>212</v>
      </c>
      <c r="AP4" s="32"/>
      <c r="AQ4" s="4"/>
      <c r="AR4" s="4" t="s">
        <v>130</v>
      </c>
      <c r="AS4" s="4">
        <f>P10</f>
        <v>0</v>
      </c>
      <c r="AT4" s="4">
        <f>P16</f>
        <v>0</v>
      </c>
      <c r="AU4" s="1">
        <f>P22</f>
        <v>0</v>
      </c>
      <c r="AV4" s="1">
        <f>P28</f>
        <v>0</v>
      </c>
    </row>
    <row r="5" spans="1:49" s="1" customFormat="1" ht="30.75" customHeight="1" x14ac:dyDescent="0.3">
      <c r="A5" s="206" t="s">
        <v>0</v>
      </c>
      <c r="B5" s="206"/>
      <c r="C5" s="206"/>
      <c r="D5" s="206"/>
      <c r="E5" s="206"/>
      <c r="F5" s="206"/>
      <c r="G5" s="206"/>
      <c r="H5" s="206"/>
      <c r="I5" s="209" t="s">
        <v>266</v>
      </c>
      <c r="J5" s="209"/>
      <c r="K5" s="209"/>
      <c r="L5" s="209"/>
      <c r="M5" s="209"/>
      <c r="N5" s="209"/>
      <c r="O5" s="209"/>
      <c r="P5" s="209"/>
      <c r="Q5" s="230" t="s">
        <v>207</v>
      </c>
      <c r="R5" s="231"/>
      <c r="S5" s="232"/>
      <c r="T5" s="27" t="s">
        <v>207</v>
      </c>
      <c r="U5" s="10"/>
      <c r="V5" s="4"/>
      <c r="W5" s="4"/>
      <c r="X5" s="4"/>
      <c r="Y5" s="4"/>
      <c r="Z5" s="4" t="s">
        <v>3</v>
      </c>
      <c r="AA5" s="4" t="s">
        <v>4</v>
      </c>
      <c r="AB5" s="4" t="s">
        <v>81</v>
      </c>
      <c r="AC5" s="4" t="s">
        <v>68</v>
      </c>
      <c r="AD5" s="4"/>
      <c r="AE5" s="4"/>
      <c r="AF5" s="4"/>
      <c r="AG5" s="4"/>
      <c r="AH5" s="4"/>
      <c r="AI5" s="4"/>
      <c r="AJ5" s="4"/>
      <c r="AK5" s="4"/>
      <c r="AL5" s="4" t="s">
        <v>236</v>
      </c>
      <c r="AM5" s="4" t="s">
        <v>238</v>
      </c>
      <c r="AN5" s="32" t="s">
        <v>209</v>
      </c>
      <c r="AO5" s="32" t="s">
        <v>209</v>
      </c>
      <c r="AP5" s="32" t="s">
        <v>185</v>
      </c>
      <c r="AQ5" s="4"/>
      <c r="AR5" s="4" t="s">
        <v>131</v>
      </c>
      <c r="AS5" s="4">
        <f>P11</f>
        <v>0</v>
      </c>
      <c r="AT5" s="4">
        <f>P17</f>
        <v>0</v>
      </c>
      <c r="AU5" s="1">
        <f>P23</f>
        <v>0</v>
      </c>
      <c r="AV5" s="1">
        <f>P29</f>
        <v>0</v>
      </c>
    </row>
    <row r="6" spans="1:49" s="1" customFormat="1" ht="51" customHeight="1" thickBot="1" x14ac:dyDescent="0.55000000000000004">
      <c r="A6" s="207" t="s">
        <v>279</v>
      </c>
      <c r="B6" s="207"/>
      <c r="C6" s="207"/>
      <c r="D6" s="207"/>
      <c r="E6" s="207"/>
      <c r="F6" s="207"/>
      <c r="G6" s="207"/>
      <c r="H6" s="207"/>
      <c r="I6" s="210"/>
      <c r="J6" s="210"/>
      <c r="K6" s="210"/>
      <c r="L6" s="210"/>
      <c r="M6" s="210"/>
      <c r="N6" s="210"/>
      <c r="O6" s="210"/>
      <c r="P6" s="210"/>
      <c r="Q6" s="233"/>
      <c r="R6" s="234"/>
      <c r="S6" s="235"/>
      <c r="T6" s="227"/>
      <c r="U6" s="218"/>
      <c r="V6" s="4"/>
      <c r="W6" s="4"/>
      <c r="X6" s="4"/>
      <c r="Y6" s="4"/>
      <c r="Z6" s="4" t="s">
        <v>67</v>
      </c>
      <c r="AA6" s="4" t="s">
        <v>184</v>
      </c>
      <c r="AB6" s="4" t="s">
        <v>72</v>
      </c>
      <c r="AC6" s="4" t="s">
        <v>82</v>
      </c>
      <c r="AD6" s="4"/>
      <c r="AE6" s="4" t="s">
        <v>115</v>
      </c>
      <c r="AF6" s="4" t="s">
        <v>173</v>
      </c>
      <c r="AG6" s="4" t="str">
        <f>E9&amp;F9&amp;E11&amp;F11</f>
        <v/>
      </c>
      <c r="AH6" s="6" t="s">
        <v>176</v>
      </c>
      <c r="AI6" s="7" t="e">
        <f>DATEVALUE(AG6)</f>
        <v>#VALUE!</v>
      </c>
      <c r="AJ6" s="4" t="s">
        <v>185</v>
      </c>
      <c r="AK6" s="4"/>
      <c r="AL6" s="4" t="e">
        <f ca="1">DATEDIF(AI6,$Z$1,"Y")</f>
        <v>#VALUE!</v>
      </c>
      <c r="AM6" s="4" t="str">
        <f>IF(COUNTIF(BF23:BF63,"〇"),"OK","NG")</f>
        <v>NG</v>
      </c>
      <c r="AN6" s="32" t="s">
        <v>210</v>
      </c>
      <c r="AO6" s="32" t="s">
        <v>210</v>
      </c>
      <c r="AP6" s="32"/>
      <c r="AQ6" s="4"/>
      <c r="AR6" s="4"/>
      <c r="AS6" s="4"/>
      <c r="AT6" s="4"/>
    </row>
    <row r="7" spans="1:49" s="1" customFormat="1" ht="30" customHeight="1" x14ac:dyDescent="0.3">
      <c r="A7" s="178" t="s">
        <v>122</v>
      </c>
      <c r="B7" s="180" t="s">
        <v>278</v>
      </c>
      <c r="C7" s="40" t="s">
        <v>217</v>
      </c>
      <c r="D7" s="180" t="s">
        <v>123</v>
      </c>
      <c r="E7" s="182" t="s">
        <v>124</v>
      </c>
      <c r="F7" s="183"/>
      <c r="G7" s="182" t="s">
        <v>125</v>
      </c>
      <c r="H7" s="183"/>
      <c r="I7" s="168" t="s">
        <v>179</v>
      </c>
      <c r="J7" s="169"/>
      <c r="K7" s="169"/>
      <c r="L7" s="169"/>
      <c r="M7" s="169"/>
      <c r="N7" s="170"/>
      <c r="O7" s="125" t="s">
        <v>263</v>
      </c>
      <c r="P7" s="126"/>
      <c r="Q7" s="135" t="s">
        <v>114</v>
      </c>
      <c r="R7" s="137" t="s">
        <v>117</v>
      </c>
      <c r="S7" s="139" t="s">
        <v>118</v>
      </c>
      <c r="T7" s="122" t="s">
        <v>126</v>
      </c>
      <c r="U7" s="124"/>
      <c r="V7" s="4"/>
      <c r="W7" s="4"/>
      <c r="X7" s="4"/>
      <c r="Y7" s="4"/>
      <c r="Z7" s="4" t="s">
        <v>66</v>
      </c>
      <c r="AA7" s="4" t="s">
        <v>5</v>
      </c>
      <c r="AB7" s="4" t="s">
        <v>73</v>
      </c>
      <c r="AC7" s="4" t="s">
        <v>83</v>
      </c>
      <c r="AD7" s="4"/>
      <c r="AE7" s="4"/>
      <c r="AF7" s="4" t="s">
        <v>132</v>
      </c>
      <c r="AG7" s="4" t="str">
        <f>IF(AND(AG8="年齢OK",D9="女"),"受診OK","受診NG")</f>
        <v>受診NG</v>
      </c>
      <c r="AH7" s="6"/>
      <c r="AI7" s="7"/>
      <c r="AJ7" s="4" t="s">
        <v>175</v>
      </c>
      <c r="AK7" s="4" t="str">
        <f>IF(AND(AK8="年齢OK",D9="女"),"受診OK","受診NG")</f>
        <v>受診NG</v>
      </c>
      <c r="AL7" s="4"/>
      <c r="AM7" s="4"/>
      <c r="AN7" s="4" t="s">
        <v>206</v>
      </c>
      <c r="AO7" s="4" t="str">
        <f>IF(COUNTIF(AY23:AY29,"〇"),"受診OK","受診NG")</f>
        <v>受診NG</v>
      </c>
      <c r="AP7" s="4"/>
      <c r="AQ7" s="4"/>
      <c r="AR7" s="4"/>
      <c r="AS7" s="4"/>
      <c r="AT7" s="4"/>
    </row>
    <row r="8" spans="1:49" s="1" customFormat="1" ht="15.5" customHeight="1" thickBot="1" x14ac:dyDescent="0.35">
      <c r="A8" s="179"/>
      <c r="B8" s="181"/>
      <c r="C8" s="41" t="s">
        <v>218</v>
      </c>
      <c r="D8" s="181"/>
      <c r="E8" s="38" t="s">
        <v>119</v>
      </c>
      <c r="F8" s="38" t="s">
        <v>120</v>
      </c>
      <c r="G8" s="26" t="s">
        <v>2</v>
      </c>
      <c r="H8" s="36"/>
      <c r="I8" s="171"/>
      <c r="J8" s="172"/>
      <c r="K8" s="172"/>
      <c r="L8" s="172"/>
      <c r="M8" s="172"/>
      <c r="N8" s="173"/>
      <c r="O8" s="127"/>
      <c r="P8" s="128"/>
      <c r="Q8" s="136"/>
      <c r="R8" s="138"/>
      <c r="S8" s="140"/>
      <c r="T8" s="123"/>
      <c r="U8" s="119"/>
      <c r="V8" s="4"/>
      <c r="W8" s="4"/>
      <c r="X8" s="4"/>
      <c r="Y8" s="4"/>
      <c r="Z8" s="4" t="s">
        <v>65</v>
      </c>
      <c r="AA8" s="4" t="s">
        <v>6</v>
      </c>
      <c r="AB8" s="4" t="s">
        <v>74</v>
      </c>
      <c r="AC8" s="4" t="s">
        <v>84</v>
      </c>
      <c r="AD8" s="4"/>
      <c r="AE8" s="4"/>
      <c r="AF8" s="4"/>
      <c r="AG8" s="4" t="str">
        <f>IF(COUNTIF(AI31:AI50,"〇"),"年齢OK","受診NG")</f>
        <v>受診NG</v>
      </c>
      <c r="AH8" s="4"/>
      <c r="AI8" s="4"/>
      <c r="AJ8" s="4"/>
      <c r="AK8" s="4" t="str">
        <f>IF(COUNTIF(AQ23:AQ52,"〇"),"年齢OK","受診NG")</f>
        <v>受診NG</v>
      </c>
      <c r="AL8" s="4"/>
      <c r="AM8" s="4"/>
      <c r="AN8" s="4" t="s">
        <v>224</v>
      </c>
      <c r="AO8" s="4" t="str">
        <f>IF(COUNTIF(AI23:AI32,"〇"),"受診OK","受診NG")</f>
        <v>受診NG</v>
      </c>
      <c r="AP8" s="4" t="str">
        <f>IF(AND(AO8="受診OK",D9="女"),"受診OK","受診NG")</f>
        <v>受診NG</v>
      </c>
      <c r="AQ8" s="4"/>
      <c r="AR8" s="4"/>
      <c r="AS8" s="4"/>
      <c r="AT8" s="4"/>
    </row>
    <row r="9" spans="1:49" s="1" customFormat="1" ht="18.75" customHeight="1" x14ac:dyDescent="0.3">
      <c r="A9" s="193"/>
      <c r="B9" s="195"/>
      <c r="C9" s="39"/>
      <c r="D9" s="222"/>
      <c r="E9" s="52"/>
      <c r="F9" s="53"/>
      <c r="G9" s="129"/>
      <c r="H9" s="130"/>
      <c r="I9" s="198" t="s">
        <v>113</v>
      </c>
      <c r="J9" s="225" t="s">
        <v>219</v>
      </c>
      <c r="K9" s="189" t="s">
        <v>211</v>
      </c>
      <c r="L9" s="156" t="s">
        <v>127</v>
      </c>
      <c r="M9" s="147" t="s">
        <v>132</v>
      </c>
      <c r="N9" s="153" t="s">
        <v>128</v>
      </c>
      <c r="O9" s="149" t="s">
        <v>264</v>
      </c>
      <c r="P9" s="150"/>
      <c r="Q9" s="147" t="s">
        <v>115</v>
      </c>
      <c r="R9" s="162"/>
      <c r="S9" s="164"/>
      <c r="T9" s="141" t="s">
        <v>129</v>
      </c>
      <c r="U9" s="118"/>
      <c r="V9" s="4"/>
      <c r="W9" s="4"/>
      <c r="X9" s="4"/>
      <c r="Y9" s="4"/>
      <c r="Z9" s="4" t="s">
        <v>64</v>
      </c>
      <c r="AA9" s="4" t="s">
        <v>7</v>
      </c>
      <c r="AB9" s="4" t="s">
        <v>75</v>
      </c>
      <c r="AC9" s="4" t="s">
        <v>85</v>
      </c>
      <c r="AD9" s="4"/>
      <c r="AE9" s="4" t="s">
        <v>116</v>
      </c>
      <c r="AF9" s="4" t="s">
        <v>173</v>
      </c>
      <c r="AG9" s="4" t="str">
        <f>E15&amp;F15&amp;E17&amp;F17</f>
        <v/>
      </c>
      <c r="AH9" s="6" t="s">
        <v>176</v>
      </c>
      <c r="AI9" s="7" t="e">
        <f>DATEVALUE(AG9)</f>
        <v>#VALUE!</v>
      </c>
      <c r="AJ9" s="4" t="s">
        <v>185</v>
      </c>
      <c r="AK9" s="4"/>
      <c r="AL9" s="4" t="e">
        <f ca="1">DATEDIF(AI9,$Z$1,"Y")</f>
        <v>#VALUE!</v>
      </c>
      <c r="AM9" s="4" t="str">
        <f>IF(COUNTIF(BG23:BG63,"〇"),"OK","NG")</f>
        <v>NG</v>
      </c>
      <c r="AN9" s="4"/>
      <c r="AO9" s="4"/>
      <c r="AP9" s="4"/>
      <c r="AQ9" s="4"/>
      <c r="AR9" s="4"/>
      <c r="AS9" s="4"/>
      <c r="AT9" s="4"/>
    </row>
    <row r="10" spans="1:49" s="1" customFormat="1" ht="18.75" customHeight="1" thickBot="1" x14ac:dyDescent="0.35">
      <c r="A10" s="194"/>
      <c r="B10" s="196"/>
      <c r="C10" s="42"/>
      <c r="D10" s="223"/>
      <c r="E10" s="38" t="s">
        <v>121</v>
      </c>
      <c r="F10" s="38" t="s">
        <v>118</v>
      </c>
      <c r="G10" s="131"/>
      <c r="H10" s="132"/>
      <c r="I10" s="199"/>
      <c r="J10" s="226"/>
      <c r="K10" s="190"/>
      <c r="L10" s="157"/>
      <c r="M10" s="155"/>
      <c r="N10" s="154"/>
      <c r="O10" s="29" t="s">
        <v>130</v>
      </c>
      <c r="P10" s="33"/>
      <c r="Q10" s="148"/>
      <c r="R10" s="175"/>
      <c r="S10" s="174"/>
      <c r="T10" s="142"/>
      <c r="U10" s="119"/>
      <c r="V10" s="4"/>
      <c r="W10" s="4"/>
      <c r="X10" s="4"/>
      <c r="Y10" s="4"/>
      <c r="Z10" s="4" t="s">
        <v>63</v>
      </c>
      <c r="AA10" s="4" t="s">
        <v>8</v>
      </c>
      <c r="AB10" s="4" t="s">
        <v>76</v>
      </c>
      <c r="AC10" s="4" t="s">
        <v>86</v>
      </c>
      <c r="AD10" s="4"/>
      <c r="AE10" s="4"/>
      <c r="AF10" s="4" t="s">
        <v>132</v>
      </c>
      <c r="AG10" s="4" t="str">
        <f>IF(AND(AG11="年齢OK",D15="女"),"受診OK","受診NG")</f>
        <v>受診NG</v>
      </c>
      <c r="AH10" s="6"/>
      <c r="AI10" s="7"/>
      <c r="AJ10" s="4" t="s">
        <v>175</v>
      </c>
      <c r="AK10" s="4" t="str">
        <f>IF(AND(AK11="年齢OK",D15="女"),"受診OK","受診NG")</f>
        <v>受診NG</v>
      </c>
      <c r="AL10" s="4"/>
      <c r="AM10" s="4"/>
      <c r="AN10" s="4" t="s">
        <v>206</v>
      </c>
      <c r="AO10" s="4" t="str">
        <f>IF(COUNTIF(AZ23:AZ29,"〇"),"受診OK","受診NG")</f>
        <v>受診NG</v>
      </c>
      <c r="AP10" s="4"/>
      <c r="AQ10" s="4"/>
      <c r="AR10" s="4"/>
      <c r="AS10" s="4"/>
      <c r="AT10" s="4"/>
    </row>
    <row r="11" spans="1:49" s="1" customFormat="1" ht="18.75" customHeight="1" x14ac:dyDescent="0.3">
      <c r="A11" s="61" t="s">
        <v>275</v>
      </c>
      <c r="B11" s="196"/>
      <c r="C11" s="120"/>
      <c r="D11" s="223"/>
      <c r="E11" s="54"/>
      <c r="F11" s="55"/>
      <c r="G11" s="133"/>
      <c r="H11" s="134"/>
      <c r="I11" s="143"/>
      <c r="J11" s="158"/>
      <c r="K11" s="191"/>
      <c r="L11" s="187"/>
      <c r="M11" s="187"/>
      <c r="N11" s="166"/>
      <c r="O11" s="30" t="s">
        <v>215</v>
      </c>
      <c r="P11" s="34"/>
      <c r="Q11" s="160" t="s">
        <v>116</v>
      </c>
      <c r="R11" s="162"/>
      <c r="S11" s="164"/>
      <c r="T11" s="141" t="s">
        <v>178</v>
      </c>
      <c r="U11" s="118"/>
      <c r="V11" s="4"/>
      <c r="W11" s="4"/>
      <c r="X11" s="4"/>
      <c r="Y11" s="4"/>
      <c r="Z11" s="4" t="s">
        <v>62</v>
      </c>
      <c r="AA11" s="4" t="s">
        <v>9</v>
      </c>
      <c r="AB11" s="4" t="s">
        <v>77</v>
      </c>
      <c r="AC11" s="4" t="s">
        <v>87</v>
      </c>
      <c r="AD11" s="4"/>
      <c r="AE11" s="4"/>
      <c r="AF11" s="4"/>
      <c r="AG11" s="4" t="str">
        <f>IF(COUNTIF(AJ31:AJ50,"〇"),"年齢OK","受診NG")</f>
        <v>受診NG</v>
      </c>
      <c r="AH11" s="4"/>
      <c r="AI11" s="4"/>
      <c r="AJ11" s="4"/>
      <c r="AK11" s="4" t="str">
        <f>IF(COUNTIF(AR23:AR52,"〇"),"年齢OK","受診NG")</f>
        <v>受診NG</v>
      </c>
      <c r="AL11" s="4"/>
      <c r="AM11" s="4"/>
      <c r="AN11" s="4" t="s">
        <v>224</v>
      </c>
      <c r="AO11" s="4" t="str">
        <f>IF(COUNTIF(AJ23:AJ32,"〇"),"受診OK","受診NG")</f>
        <v>受診NG</v>
      </c>
      <c r="AP11" s="4" t="str">
        <f>IF(AND(AO11="受診OK",D15="女"),"受診OK","受診NG")</f>
        <v>受診NG</v>
      </c>
      <c r="AQ11" s="4"/>
      <c r="AR11" s="4"/>
      <c r="AS11" s="4"/>
      <c r="AT11" s="4"/>
    </row>
    <row r="12" spans="1:49" s="1" customFormat="1" ht="18.75" customHeight="1" thickBot="1" x14ac:dyDescent="0.35">
      <c r="A12" s="60"/>
      <c r="B12" s="197"/>
      <c r="C12" s="121"/>
      <c r="D12" s="224"/>
      <c r="E12" s="2" t="s">
        <v>1</v>
      </c>
      <c r="F12" s="184"/>
      <c r="G12" s="185"/>
      <c r="H12" s="186"/>
      <c r="I12" s="144"/>
      <c r="J12" s="159"/>
      <c r="K12" s="192"/>
      <c r="L12" s="188"/>
      <c r="M12" s="188"/>
      <c r="N12" s="167"/>
      <c r="O12" s="31" t="s">
        <v>177</v>
      </c>
      <c r="P12" s="35" t="s">
        <v>212</v>
      </c>
      <c r="Q12" s="161"/>
      <c r="R12" s="163"/>
      <c r="S12" s="165"/>
      <c r="T12" s="152"/>
      <c r="U12" s="151"/>
      <c r="V12" s="4"/>
      <c r="W12" s="4"/>
      <c r="X12" s="4"/>
      <c r="Y12" s="4"/>
      <c r="Z12" s="4" t="s">
        <v>61</v>
      </c>
      <c r="AA12" s="4" t="s">
        <v>10</v>
      </c>
      <c r="AB12" s="4" t="s">
        <v>78</v>
      </c>
      <c r="AC12" s="4" t="s">
        <v>88</v>
      </c>
      <c r="AD12" s="4"/>
      <c r="AE12" s="4" t="s">
        <v>181</v>
      </c>
      <c r="AF12" s="4" t="s">
        <v>173</v>
      </c>
      <c r="AG12" s="4" t="str">
        <f>E21&amp;F21&amp;E23&amp;F23</f>
        <v/>
      </c>
      <c r="AH12" s="6" t="s">
        <v>176</v>
      </c>
      <c r="AI12" s="7" t="e">
        <f>DATEVALUE(AG12)</f>
        <v>#VALUE!</v>
      </c>
      <c r="AJ12" s="4" t="s">
        <v>185</v>
      </c>
      <c r="AK12" s="4"/>
      <c r="AL12" s="4" t="e">
        <f ca="1">DATEDIF(AI12,$Z$1,"Y")</f>
        <v>#VALUE!</v>
      </c>
      <c r="AM12" s="4" t="str">
        <f>IF(COUNTIF(BH23:BH63,"〇"),"OK","NG")</f>
        <v>NG</v>
      </c>
      <c r="AN12" s="4"/>
      <c r="AO12" s="4"/>
      <c r="AP12" s="4"/>
      <c r="AQ12" s="4"/>
      <c r="AR12" s="4"/>
      <c r="AS12" s="4"/>
      <c r="AT12" s="4"/>
    </row>
    <row r="13" spans="1:49" s="1" customFormat="1" ht="30" customHeight="1" x14ac:dyDescent="0.3">
      <c r="A13" s="178" t="s">
        <v>122</v>
      </c>
      <c r="B13" s="180" t="s">
        <v>278</v>
      </c>
      <c r="C13" s="40" t="s">
        <v>217</v>
      </c>
      <c r="D13" s="180" t="s">
        <v>123</v>
      </c>
      <c r="E13" s="182" t="s">
        <v>124</v>
      </c>
      <c r="F13" s="183"/>
      <c r="G13" s="182" t="s">
        <v>125</v>
      </c>
      <c r="H13" s="183"/>
      <c r="I13" s="168" t="s">
        <v>179</v>
      </c>
      <c r="J13" s="169"/>
      <c r="K13" s="169"/>
      <c r="L13" s="169"/>
      <c r="M13" s="169"/>
      <c r="N13" s="170"/>
      <c r="O13" s="125" t="s">
        <v>263</v>
      </c>
      <c r="P13" s="126"/>
      <c r="Q13" s="135" t="s">
        <v>114</v>
      </c>
      <c r="R13" s="137" t="s">
        <v>117</v>
      </c>
      <c r="S13" s="139" t="s">
        <v>118</v>
      </c>
      <c r="T13" s="122" t="s">
        <v>126</v>
      </c>
      <c r="U13" s="124"/>
      <c r="V13" s="4"/>
      <c r="W13" s="4"/>
      <c r="X13" s="4"/>
      <c r="Y13" s="4"/>
      <c r="Z13" s="4" t="s">
        <v>60</v>
      </c>
      <c r="AA13" s="4" t="s">
        <v>11</v>
      </c>
      <c r="AB13" s="4" t="s">
        <v>79</v>
      </c>
      <c r="AC13" s="4" t="s">
        <v>89</v>
      </c>
      <c r="AD13" s="4"/>
      <c r="AE13" s="4"/>
      <c r="AF13" s="4" t="s">
        <v>132</v>
      </c>
      <c r="AG13" s="4" t="str">
        <f>IF(AND(AG14="年齢OK",D21="女"),"受診OK","受診NG")</f>
        <v>受診NG</v>
      </c>
      <c r="AH13" s="6"/>
      <c r="AI13" s="7"/>
      <c r="AJ13" s="4" t="s">
        <v>175</v>
      </c>
      <c r="AK13" s="4" t="str">
        <f>IF(AND(AK14="年齢OK",D21="女"),"受診OK","受診NG")</f>
        <v>受診NG</v>
      </c>
      <c r="AL13" s="4"/>
      <c r="AM13" s="4"/>
      <c r="AN13" s="4" t="s">
        <v>206</v>
      </c>
      <c r="AO13" s="4" t="str">
        <f>IF(COUNTIF(BA23:BA29,"〇"),"受診OK","受診NG")</f>
        <v>受診NG</v>
      </c>
      <c r="AP13" s="4"/>
      <c r="AQ13" s="4"/>
      <c r="AR13" s="4"/>
      <c r="AS13" s="4"/>
      <c r="AT13" s="4"/>
    </row>
    <row r="14" spans="1:49" s="1" customFormat="1" ht="18.75" customHeight="1" thickBot="1" x14ac:dyDescent="0.35">
      <c r="A14" s="179"/>
      <c r="B14" s="181"/>
      <c r="C14" s="41" t="s">
        <v>218</v>
      </c>
      <c r="D14" s="181"/>
      <c r="E14" s="38" t="s">
        <v>119</v>
      </c>
      <c r="F14" s="38" t="s">
        <v>120</v>
      </c>
      <c r="G14" s="26" t="s">
        <v>2</v>
      </c>
      <c r="H14" s="36"/>
      <c r="I14" s="171"/>
      <c r="J14" s="172"/>
      <c r="K14" s="172"/>
      <c r="L14" s="172"/>
      <c r="M14" s="172"/>
      <c r="N14" s="173"/>
      <c r="O14" s="127"/>
      <c r="P14" s="128"/>
      <c r="Q14" s="136"/>
      <c r="R14" s="138"/>
      <c r="S14" s="140"/>
      <c r="T14" s="123"/>
      <c r="U14" s="119"/>
      <c r="V14" s="4"/>
      <c r="W14" s="4"/>
      <c r="X14" s="4"/>
      <c r="Y14" s="4"/>
      <c r="Z14" s="4" t="s">
        <v>59</v>
      </c>
      <c r="AA14" s="4" t="s">
        <v>12</v>
      </c>
      <c r="AB14" s="4" t="s">
        <v>80</v>
      </c>
      <c r="AC14" s="4" t="s">
        <v>90</v>
      </c>
      <c r="AD14" s="4"/>
      <c r="AE14" s="4"/>
      <c r="AF14" s="4"/>
      <c r="AG14" s="4" t="str">
        <f>IF(COUNTIF(AK31:AK50,"〇"),"年齢OK","受診NG")</f>
        <v>受診NG</v>
      </c>
      <c r="AH14" s="4"/>
      <c r="AI14" s="4"/>
      <c r="AJ14" s="4"/>
      <c r="AK14" s="4" t="str">
        <f>IF(COUNTIF(AS23:AS52,"〇"),"年齢OK","受診NG")</f>
        <v>受診NG</v>
      </c>
      <c r="AL14" s="4"/>
      <c r="AM14" s="4"/>
      <c r="AN14" s="4" t="s">
        <v>224</v>
      </c>
      <c r="AO14" s="4" t="str">
        <f>IF(COUNTIF(AK23:AK32,"〇"),"受診OK","受診NG")</f>
        <v>受診NG</v>
      </c>
      <c r="AP14" s="4" t="str">
        <f>IF(AND(AO14="受診OK",D21="女"),"受診OK","受診NG")</f>
        <v>受診NG</v>
      </c>
      <c r="AQ14" s="4"/>
      <c r="AR14" s="4"/>
      <c r="AS14" s="4"/>
      <c r="AT14" s="4"/>
    </row>
    <row r="15" spans="1:49" s="1" customFormat="1" ht="18.75" customHeight="1" x14ac:dyDescent="0.3">
      <c r="A15" s="193"/>
      <c r="B15" s="195"/>
      <c r="C15" s="39"/>
      <c r="D15" s="200"/>
      <c r="E15" s="52"/>
      <c r="F15" s="53"/>
      <c r="G15" s="129"/>
      <c r="H15" s="130"/>
      <c r="I15" s="198" t="s">
        <v>113</v>
      </c>
      <c r="J15" s="176" t="s">
        <v>219</v>
      </c>
      <c r="K15" s="189" t="s">
        <v>211</v>
      </c>
      <c r="L15" s="156" t="s">
        <v>127</v>
      </c>
      <c r="M15" s="147" t="s">
        <v>132</v>
      </c>
      <c r="N15" s="153" t="s">
        <v>128</v>
      </c>
      <c r="O15" s="149" t="s">
        <v>264</v>
      </c>
      <c r="P15" s="150"/>
      <c r="Q15" s="147" t="s">
        <v>115</v>
      </c>
      <c r="R15" s="162"/>
      <c r="S15" s="164"/>
      <c r="T15" s="141" t="s">
        <v>129</v>
      </c>
      <c r="U15" s="118"/>
      <c r="V15" s="4"/>
      <c r="W15" s="4"/>
      <c r="X15" s="4"/>
      <c r="Y15" s="4"/>
      <c r="Z15" s="4" t="s">
        <v>58</v>
      </c>
      <c r="AA15" s="4" t="s">
        <v>13</v>
      </c>
      <c r="AB15" s="4" t="s">
        <v>69</v>
      </c>
      <c r="AC15" s="4" t="s">
        <v>91</v>
      </c>
      <c r="AD15" s="4"/>
      <c r="AE15" s="4" t="s">
        <v>182</v>
      </c>
      <c r="AF15" s="4" t="s">
        <v>173</v>
      </c>
      <c r="AG15" s="4" t="str">
        <f>E27&amp;F27&amp;E29&amp;F29</f>
        <v/>
      </c>
      <c r="AH15" s="6" t="s">
        <v>176</v>
      </c>
      <c r="AI15" s="7" t="e">
        <f>DATEVALUE(AG15)</f>
        <v>#VALUE!</v>
      </c>
      <c r="AJ15" s="4" t="s">
        <v>185</v>
      </c>
      <c r="AK15" s="4"/>
      <c r="AL15" s="4" t="e">
        <f ca="1">DATEDIF(AI15,$Z$1,"Y")</f>
        <v>#VALUE!</v>
      </c>
      <c r="AM15" s="4" t="str">
        <f>IF(COUNTIF(BJ23:BJ63,"〇"),"OK","NG")</f>
        <v>NG</v>
      </c>
      <c r="AN15" s="4"/>
      <c r="AO15" s="4"/>
      <c r="AP15" s="4"/>
      <c r="AQ15" s="4"/>
      <c r="AR15" s="4"/>
      <c r="AS15" s="4"/>
      <c r="AT15" s="4"/>
    </row>
    <row r="16" spans="1:49" s="1" customFormat="1" ht="18.75" customHeight="1" thickBot="1" x14ac:dyDescent="0.35">
      <c r="A16" s="194"/>
      <c r="B16" s="196"/>
      <c r="C16" s="42"/>
      <c r="D16" s="201"/>
      <c r="E16" s="38" t="s">
        <v>121</v>
      </c>
      <c r="F16" s="38" t="s">
        <v>118</v>
      </c>
      <c r="G16" s="131"/>
      <c r="H16" s="132"/>
      <c r="I16" s="199"/>
      <c r="J16" s="177"/>
      <c r="K16" s="190"/>
      <c r="L16" s="157"/>
      <c r="M16" s="155"/>
      <c r="N16" s="154"/>
      <c r="O16" s="29" t="s">
        <v>130</v>
      </c>
      <c r="P16" s="33"/>
      <c r="Q16" s="148"/>
      <c r="R16" s="175"/>
      <c r="S16" s="174"/>
      <c r="T16" s="142"/>
      <c r="U16" s="119"/>
      <c r="V16" s="4"/>
      <c r="W16" s="4"/>
      <c r="X16" s="4"/>
      <c r="Y16" s="4"/>
      <c r="Z16" s="4" t="s">
        <v>57</v>
      </c>
      <c r="AA16" s="4" t="s">
        <v>14</v>
      </c>
      <c r="AB16" s="4" t="s">
        <v>70</v>
      </c>
      <c r="AC16" s="4" t="s">
        <v>92</v>
      </c>
      <c r="AD16" s="4"/>
      <c r="AE16" s="4"/>
      <c r="AF16" s="4" t="s">
        <v>132</v>
      </c>
      <c r="AG16" s="4" t="str">
        <f>IF(AND(AG17="年齢OK",D27="女"),"受診OK","受診NG")</f>
        <v>受診NG</v>
      </c>
      <c r="AH16" s="6"/>
      <c r="AI16" s="7"/>
      <c r="AJ16" s="4" t="s">
        <v>175</v>
      </c>
      <c r="AK16" s="4" t="str">
        <f>IF(AND(AK17="年齢OK",D27="女"),"受診OK","受診NG")</f>
        <v>受診NG</v>
      </c>
      <c r="AL16" s="4"/>
      <c r="AM16" s="4"/>
      <c r="AN16" s="4" t="s">
        <v>206</v>
      </c>
      <c r="AO16" s="4" t="str">
        <f>IF(COUNTIF(BB23:BB29,"〇"),"受診OK","受診NG")</f>
        <v>受診NG</v>
      </c>
      <c r="AP16" s="4"/>
      <c r="AQ16" s="4"/>
      <c r="AR16" s="4"/>
      <c r="AS16" s="4"/>
      <c r="AT16" s="4"/>
    </row>
    <row r="17" spans="1:62" s="1" customFormat="1" ht="18.75" customHeight="1" x14ac:dyDescent="0.3">
      <c r="A17" s="61" t="s">
        <v>275</v>
      </c>
      <c r="B17" s="196"/>
      <c r="C17" s="120"/>
      <c r="D17" s="201"/>
      <c r="E17" s="54"/>
      <c r="F17" s="55"/>
      <c r="G17" s="133"/>
      <c r="H17" s="134"/>
      <c r="I17" s="143"/>
      <c r="J17" s="145"/>
      <c r="K17" s="191"/>
      <c r="L17" s="187"/>
      <c r="M17" s="187"/>
      <c r="N17" s="166"/>
      <c r="O17" s="30" t="s">
        <v>215</v>
      </c>
      <c r="P17" s="34"/>
      <c r="Q17" s="160" t="s">
        <v>116</v>
      </c>
      <c r="R17" s="162"/>
      <c r="S17" s="164"/>
      <c r="T17" s="141" t="s">
        <v>178</v>
      </c>
      <c r="U17" s="118"/>
      <c r="V17" s="4"/>
      <c r="W17" s="4"/>
      <c r="X17" s="4"/>
      <c r="Y17" s="4"/>
      <c r="Z17" s="4" t="s">
        <v>56</v>
      </c>
      <c r="AA17" s="4" t="s">
        <v>15</v>
      </c>
      <c r="AB17" s="4" t="s">
        <v>71</v>
      </c>
      <c r="AC17" s="4" t="s">
        <v>93</v>
      </c>
      <c r="AD17" s="4"/>
      <c r="AE17" s="4"/>
      <c r="AF17" s="4"/>
      <c r="AG17" s="4" t="str">
        <f>IF(COUNTIF(AL31:AL50,"〇"),"年齢OK","受診NG")</f>
        <v>受診NG</v>
      </c>
      <c r="AH17" s="4"/>
      <c r="AI17" s="4"/>
      <c r="AJ17" s="4"/>
      <c r="AK17" s="4" t="str">
        <f>IF(COUNTIF(AT23:AT52,"〇"),"年齢OK","受診NG")</f>
        <v>受診NG</v>
      </c>
      <c r="AL17" s="4"/>
      <c r="AM17" s="4"/>
      <c r="AN17" s="4" t="s">
        <v>224</v>
      </c>
      <c r="AO17" s="4" t="str">
        <f>IF(COUNTIF(AL23:AL32,"〇"),"受診OK","受診NG")</f>
        <v>受診NG</v>
      </c>
      <c r="AP17" s="4" t="str">
        <f>IF(AND(AO17="受診OK",D27="女"),"受診OK","受診NG")</f>
        <v>受診NG</v>
      </c>
      <c r="AQ17" s="4"/>
      <c r="AR17" s="4"/>
      <c r="AS17" s="4"/>
      <c r="AT17" s="4"/>
    </row>
    <row r="18" spans="1:62" s="1" customFormat="1" ht="18.75" customHeight="1" thickBot="1" x14ac:dyDescent="0.35">
      <c r="A18" s="60"/>
      <c r="B18" s="197"/>
      <c r="C18" s="121"/>
      <c r="D18" s="202"/>
      <c r="E18" s="2" t="s">
        <v>1</v>
      </c>
      <c r="F18" s="184"/>
      <c r="G18" s="185"/>
      <c r="H18" s="186"/>
      <c r="I18" s="144"/>
      <c r="J18" s="146"/>
      <c r="K18" s="192"/>
      <c r="L18" s="188"/>
      <c r="M18" s="188"/>
      <c r="N18" s="167"/>
      <c r="O18" s="31" t="s">
        <v>177</v>
      </c>
      <c r="P18" s="35" t="s">
        <v>212</v>
      </c>
      <c r="Q18" s="161"/>
      <c r="R18" s="163"/>
      <c r="S18" s="165"/>
      <c r="T18" s="152"/>
      <c r="U18" s="151"/>
      <c r="V18" s="4"/>
      <c r="W18" s="4"/>
      <c r="X18" s="4"/>
      <c r="Y18" s="4"/>
      <c r="Z18" s="4" t="s">
        <v>55</v>
      </c>
      <c r="AA18" s="4" t="s">
        <v>16</v>
      </c>
      <c r="AB18" s="4"/>
      <c r="AC18" s="4" t="s">
        <v>94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62" s="1" customFormat="1" ht="30" customHeight="1" x14ac:dyDescent="0.3">
      <c r="A19" s="178" t="s">
        <v>122</v>
      </c>
      <c r="B19" s="180" t="s">
        <v>278</v>
      </c>
      <c r="C19" s="40" t="s">
        <v>217</v>
      </c>
      <c r="D19" s="180" t="s">
        <v>123</v>
      </c>
      <c r="E19" s="182" t="s">
        <v>124</v>
      </c>
      <c r="F19" s="183"/>
      <c r="G19" s="182" t="s">
        <v>125</v>
      </c>
      <c r="H19" s="183"/>
      <c r="I19" s="168" t="s">
        <v>179</v>
      </c>
      <c r="J19" s="169"/>
      <c r="K19" s="169"/>
      <c r="L19" s="169"/>
      <c r="M19" s="169"/>
      <c r="N19" s="170"/>
      <c r="O19" s="125" t="s">
        <v>263</v>
      </c>
      <c r="P19" s="126"/>
      <c r="Q19" s="135" t="s">
        <v>114</v>
      </c>
      <c r="R19" s="137" t="s">
        <v>117</v>
      </c>
      <c r="S19" s="139" t="s">
        <v>118</v>
      </c>
      <c r="T19" s="122" t="s">
        <v>126</v>
      </c>
      <c r="U19" s="124"/>
      <c r="V19" s="4"/>
      <c r="W19" s="4"/>
      <c r="X19" s="4"/>
      <c r="Y19" s="4"/>
      <c r="Z19" s="4" t="s">
        <v>54</v>
      </c>
      <c r="AA19" s="4" t="s">
        <v>17</v>
      </c>
      <c r="AB19" s="4"/>
      <c r="AC19" s="4" t="s">
        <v>95</v>
      </c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1:62" s="1" customFormat="1" ht="18.75" customHeight="1" thickBot="1" x14ac:dyDescent="0.35">
      <c r="A20" s="179"/>
      <c r="B20" s="181"/>
      <c r="C20" s="41" t="s">
        <v>218</v>
      </c>
      <c r="D20" s="181"/>
      <c r="E20" s="38" t="s">
        <v>119</v>
      </c>
      <c r="F20" s="38" t="s">
        <v>120</v>
      </c>
      <c r="G20" s="26" t="s">
        <v>2</v>
      </c>
      <c r="H20" s="36"/>
      <c r="I20" s="171"/>
      <c r="J20" s="172"/>
      <c r="K20" s="172"/>
      <c r="L20" s="172"/>
      <c r="M20" s="172"/>
      <c r="N20" s="173"/>
      <c r="O20" s="127"/>
      <c r="P20" s="128"/>
      <c r="Q20" s="136"/>
      <c r="R20" s="138"/>
      <c r="S20" s="140"/>
      <c r="T20" s="123"/>
      <c r="U20" s="119"/>
      <c r="V20" s="4"/>
      <c r="W20" s="4"/>
      <c r="X20" s="4"/>
      <c r="Y20" s="4"/>
      <c r="Z20" s="4" t="s">
        <v>53</v>
      </c>
      <c r="AA20" s="4" t="s">
        <v>18</v>
      </c>
      <c r="AB20" s="4"/>
      <c r="AC20" s="4" t="s">
        <v>96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1:62" s="1" customFormat="1" ht="18.75" customHeight="1" x14ac:dyDescent="0.3">
      <c r="A21" s="193"/>
      <c r="B21" s="195"/>
      <c r="C21" s="39"/>
      <c r="D21" s="200"/>
      <c r="E21" s="52"/>
      <c r="F21" s="53"/>
      <c r="G21" s="129"/>
      <c r="H21" s="130"/>
      <c r="I21" s="198" t="s">
        <v>113</v>
      </c>
      <c r="J21" s="176" t="s">
        <v>219</v>
      </c>
      <c r="K21" s="189" t="s">
        <v>211</v>
      </c>
      <c r="L21" s="156" t="s">
        <v>127</v>
      </c>
      <c r="M21" s="147" t="s">
        <v>132</v>
      </c>
      <c r="N21" s="153" t="s">
        <v>128</v>
      </c>
      <c r="O21" s="149" t="s">
        <v>264</v>
      </c>
      <c r="P21" s="150"/>
      <c r="Q21" s="147" t="s">
        <v>115</v>
      </c>
      <c r="R21" s="162"/>
      <c r="S21" s="164"/>
      <c r="T21" s="141" t="s">
        <v>129</v>
      </c>
      <c r="U21" s="118"/>
      <c r="V21" s="4"/>
      <c r="W21" s="4"/>
      <c r="X21" s="4"/>
      <c r="Y21" s="4"/>
      <c r="Z21" s="4" t="s">
        <v>52</v>
      </c>
      <c r="AA21" s="4" t="s">
        <v>19</v>
      </c>
      <c r="AB21" s="4"/>
      <c r="AC21" s="4" t="s">
        <v>97</v>
      </c>
      <c r="AD21" s="4"/>
      <c r="AE21" s="4"/>
      <c r="AF21" s="4" t="s">
        <v>203</v>
      </c>
      <c r="AG21" s="4" t="s">
        <v>205</v>
      </c>
      <c r="AH21" s="4"/>
      <c r="AI21" s="4"/>
      <c r="AJ21" s="4"/>
      <c r="AK21" s="4"/>
      <c r="AL21" s="4"/>
      <c r="AM21" s="4"/>
      <c r="AN21" s="4" t="s">
        <v>175</v>
      </c>
      <c r="AO21" s="4" t="s">
        <v>204</v>
      </c>
      <c r="AP21" s="4"/>
      <c r="AQ21" s="4"/>
      <c r="AR21" s="4"/>
      <c r="AS21" s="4"/>
      <c r="AT21" s="4"/>
      <c r="AV21" s="1" t="s">
        <v>206</v>
      </c>
      <c r="BC21" s="1" t="s">
        <v>204</v>
      </c>
    </row>
    <row r="22" spans="1:62" s="1" customFormat="1" ht="18.75" customHeight="1" thickBot="1" x14ac:dyDescent="0.35">
      <c r="A22" s="194"/>
      <c r="B22" s="196"/>
      <c r="C22" s="42"/>
      <c r="D22" s="201"/>
      <c r="E22" s="38" t="s">
        <v>121</v>
      </c>
      <c r="F22" s="38" t="s">
        <v>118</v>
      </c>
      <c r="G22" s="131"/>
      <c r="H22" s="132"/>
      <c r="I22" s="199"/>
      <c r="J22" s="177"/>
      <c r="K22" s="190"/>
      <c r="L22" s="157"/>
      <c r="M22" s="155"/>
      <c r="N22" s="154"/>
      <c r="O22" s="29" t="s">
        <v>130</v>
      </c>
      <c r="P22" s="33"/>
      <c r="Q22" s="148"/>
      <c r="R22" s="175"/>
      <c r="S22" s="174"/>
      <c r="T22" s="142"/>
      <c r="U22" s="119"/>
      <c r="V22" s="4"/>
      <c r="W22" s="4"/>
      <c r="X22" s="4"/>
      <c r="Y22" s="4"/>
      <c r="Z22" s="4" t="s">
        <v>51</v>
      </c>
      <c r="AA22" s="4" t="s">
        <v>20</v>
      </c>
      <c r="AB22" s="4"/>
      <c r="AC22" s="4" t="s">
        <v>98</v>
      </c>
      <c r="AD22" s="4"/>
      <c r="AE22" s="4"/>
      <c r="AF22" s="8" t="s">
        <v>173</v>
      </c>
      <c r="AG22" s="25" t="s">
        <v>174</v>
      </c>
      <c r="AH22" s="8"/>
      <c r="AI22" s="8"/>
      <c r="AJ22" s="8"/>
      <c r="AK22" s="8"/>
      <c r="AL22" s="8"/>
      <c r="AM22" s="8"/>
      <c r="AN22" s="8" t="s">
        <v>173</v>
      </c>
      <c r="AO22" s="8" t="s">
        <v>174</v>
      </c>
      <c r="AP22" s="8"/>
      <c r="AQ22" s="4"/>
      <c r="AR22" s="4"/>
      <c r="AS22" s="4"/>
      <c r="AT22" s="4"/>
      <c r="AV22" s="1" t="s">
        <v>173</v>
      </c>
      <c r="AW22" s="1" t="s">
        <v>174</v>
      </c>
      <c r="BC22" s="1" t="s">
        <v>236</v>
      </c>
      <c r="BD22" s="1" t="s">
        <v>239</v>
      </c>
    </row>
    <row r="23" spans="1:62" s="1" customFormat="1" ht="18.75" customHeight="1" x14ac:dyDescent="0.3">
      <c r="A23" s="61" t="s">
        <v>275</v>
      </c>
      <c r="B23" s="196"/>
      <c r="C23" s="120"/>
      <c r="D23" s="201"/>
      <c r="E23" s="54"/>
      <c r="F23" s="55"/>
      <c r="G23" s="133"/>
      <c r="H23" s="134"/>
      <c r="I23" s="143"/>
      <c r="J23" s="145"/>
      <c r="K23" s="191"/>
      <c r="L23" s="187"/>
      <c r="M23" s="187"/>
      <c r="N23" s="166"/>
      <c r="O23" s="30" t="s">
        <v>215</v>
      </c>
      <c r="P23" s="34"/>
      <c r="Q23" s="160" t="s">
        <v>116</v>
      </c>
      <c r="R23" s="162"/>
      <c r="S23" s="164"/>
      <c r="T23" s="141" t="s">
        <v>178</v>
      </c>
      <c r="U23" s="118"/>
      <c r="V23" s="4"/>
      <c r="W23" s="4"/>
      <c r="X23" s="4"/>
      <c r="Y23" s="4"/>
      <c r="Z23" s="4" t="s">
        <v>50</v>
      </c>
      <c r="AA23" s="4" t="s">
        <v>21</v>
      </c>
      <c r="AB23" s="4"/>
      <c r="AC23" s="4" t="s">
        <v>99</v>
      </c>
      <c r="AD23" s="4"/>
      <c r="AE23" s="4"/>
      <c r="AF23" s="8" t="s">
        <v>133</v>
      </c>
      <c r="AG23" s="24">
        <v>38444</v>
      </c>
      <c r="AH23" s="24">
        <v>38808</v>
      </c>
      <c r="AI23" s="8" t="e">
        <f>IF(AND($AI$6&gt;=AG23,$AI$6&lt;=AH23),"〇","×")</f>
        <v>#VALUE!</v>
      </c>
      <c r="AJ23" s="8" t="e">
        <f>IF(AND($AI$9&gt;=AG23,$AI$9&lt;=AH23),"〇","×")</f>
        <v>#VALUE!</v>
      </c>
      <c r="AK23" s="8" t="e">
        <f>IF(AND($AI$12&gt;=AG23,$AI$12&lt;=AH23),"〇","×")</f>
        <v>#VALUE!</v>
      </c>
      <c r="AL23" s="8" t="e">
        <f>IF(AND($AI$15&gt;=AG23,$AI$15&lt;=AH23),"〇","×")</f>
        <v>#VALUE!</v>
      </c>
      <c r="AM23" s="8"/>
      <c r="AN23" s="8" t="s">
        <v>143</v>
      </c>
      <c r="AO23" s="9">
        <v>31139</v>
      </c>
      <c r="AP23" s="9">
        <v>31503</v>
      </c>
      <c r="AQ23" s="8" t="e">
        <f>IF(AND($AI$6&gt;=AO23,$AI$6&lt;=AP23),"〇","×")</f>
        <v>#VALUE!</v>
      </c>
      <c r="AR23" s="4" t="e">
        <f>IF(AND($AI$9&gt;=AO23,$AI$9&lt;=AP23),"〇","×")</f>
        <v>#VALUE!</v>
      </c>
      <c r="AS23" s="4" t="e">
        <f>IF(AND($AI$12&gt;=AO23,$AI$12&lt;=AP23),"〇","×")</f>
        <v>#VALUE!</v>
      </c>
      <c r="AT23" s="4" t="e">
        <f>IF(AND($AI$15&gt;=AO23,$AI$15&lt;=AP23),"〇","×")</f>
        <v>#VALUE!</v>
      </c>
      <c r="AV23" s="8" t="s">
        <v>143</v>
      </c>
      <c r="AW23" s="9">
        <v>31139</v>
      </c>
      <c r="AX23" s="9">
        <v>31503</v>
      </c>
      <c r="AY23" s="8" t="e">
        <f>IF(AND($AI$6&gt;=AW23,$AI$6&lt;=AX23),"〇","×")</f>
        <v>#VALUE!</v>
      </c>
      <c r="AZ23" s="4" t="e">
        <f>IF(AND($AI$9&gt;=AW23,$AI$9&lt;=AX23),"〇","×")</f>
        <v>#VALUE!</v>
      </c>
      <c r="BA23" s="4" t="e">
        <f>IF(AND($AI$12&gt;=AW23,$AI$12&lt;=AX23),"〇","×")</f>
        <v>#VALUE!</v>
      </c>
      <c r="BB23" s="4" t="e">
        <f>IF(AND($AI$15&gt;=AW23,$AI$15&lt;=AX23),"〇","×")</f>
        <v>#VALUE!</v>
      </c>
      <c r="BC23" s="1" t="s">
        <v>240</v>
      </c>
      <c r="BD23" s="44">
        <v>32965</v>
      </c>
      <c r="BE23" s="44">
        <v>33329</v>
      </c>
      <c r="BF23" s="1" t="e">
        <f>IF(AND($AI$6&gt;=BD23,$AI$6&lt;=BE23),"〇","×")</f>
        <v>#VALUE!</v>
      </c>
      <c r="BG23" s="1" t="e">
        <f>IF(AND($AI$9&gt;=BD23,$AI$9&lt;=BE23),"〇","×")</f>
        <v>#VALUE!</v>
      </c>
      <c r="BH23" s="1" t="e">
        <f>IF(AND($AI$12&gt;=BD23,$AI$12&lt;=BE23),"〇","×")</f>
        <v>#VALUE!</v>
      </c>
      <c r="BJ23" s="1" t="e">
        <f>IF(AND($AI$15&gt;=BD23,$AI$15&lt;=BE23),"〇","×")</f>
        <v>#VALUE!</v>
      </c>
    </row>
    <row r="24" spans="1:62" s="1" customFormat="1" ht="18.75" customHeight="1" thickBot="1" x14ac:dyDescent="0.35">
      <c r="A24" s="60"/>
      <c r="B24" s="197"/>
      <c r="C24" s="121"/>
      <c r="D24" s="202"/>
      <c r="E24" s="2" t="s">
        <v>1</v>
      </c>
      <c r="F24" s="184"/>
      <c r="G24" s="185"/>
      <c r="H24" s="186"/>
      <c r="I24" s="144"/>
      <c r="J24" s="146"/>
      <c r="K24" s="192"/>
      <c r="L24" s="188"/>
      <c r="M24" s="188"/>
      <c r="N24" s="167"/>
      <c r="O24" s="31" t="s">
        <v>177</v>
      </c>
      <c r="P24" s="35" t="s">
        <v>212</v>
      </c>
      <c r="Q24" s="161"/>
      <c r="R24" s="163"/>
      <c r="S24" s="165"/>
      <c r="T24" s="152"/>
      <c r="U24" s="151"/>
      <c r="V24" s="4"/>
      <c r="W24" s="4"/>
      <c r="X24" s="4"/>
      <c r="Y24" s="4"/>
      <c r="Z24" s="4" t="s">
        <v>49</v>
      </c>
      <c r="AA24" s="4" t="s">
        <v>22</v>
      </c>
      <c r="AB24" s="4"/>
      <c r="AC24" s="4" t="s">
        <v>100</v>
      </c>
      <c r="AD24" s="4"/>
      <c r="AE24" s="4"/>
      <c r="AF24" s="8" t="s">
        <v>134</v>
      </c>
      <c r="AG24" s="9">
        <v>37713</v>
      </c>
      <c r="AH24" s="9">
        <v>38078</v>
      </c>
      <c r="AI24" s="8" t="e">
        <f t="shared" ref="AI24:AI62" si="0">IF(AND($AI$6&gt;=AG24,$AI$6&lt;=AH24),"〇","×")</f>
        <v>#VALUE!</v>
      </c>
      <c r="AJ24" s="8" t="e">
        <f t="shared" ref="AJ24:AJ62" si="1">IF(AND($AI$9&gt;=AG24,$AI$9&lt;=AH24),"〇","×")</f>
        <v>#VALUE!</v>
      </c>
      <c r="AK24" s="8" t="e">
        <f>IF(AND($AI$12&gt;=AG24,$AI$12&lt;=AH24),"〇","×")</f>
        <v>#VALUE!</v>
      </c>
      <c r="AL24" s="8" t="e">
        <f t="shared" ref="AL24:AL62" si="2">IF(AND($AI$15&gt;=AG24,$AI$15&lt;=AH24),"〇","×")</f>
        <v>#VALUE!</v>
      </c>
      <c r="AM24" s="8"/>
      <c r="AN24" s="8" t="s">
        <v>144</v>
      </c>
      <c r="AO24" s="9">
        <v>30408</v>
      </c>
      <c r="AP24" s="9">
        <v>30773</v>
      </c>
      <c r="AQ24" s="8" t="e">
        <f t="shared" ref="AQ24:AQ52" si="3">IF(AND($AI$6&gt;=AO24,$AI$6&lt;=AP24),"〇","×")</f>
        <v>#VALUE!</v>
      </c>
      <c r="AR24" s="4" t="e">
        <f t="shared" ref="AR24:AR52" si="4">IF(AND($AI$9&gt;=AO24,$AI$9&lt;=AP24),"〇","×")</f>
        <v>#VALUE!</v>
      </c>
      <c r="AS24" s="4" t="e">
        <f t="shared" ref="AS24:AS52" si="5">IF(AND($AI$12&gt;=AO24,$AI$12&lt;=AP24),"〇","×")</f>
        <v>#VALUE!</v>
      </c>
      <c r="AT24" s="4" t="e">
        <f t="shared" ref="AT24:AT51" si="6">IF(AND($AI$15&gt;=AO24,$AI$15&lt;=AP24),"〇","×")</f>
        <v>#VALUE!</v>
      </c>
      <c r="AV24" s="59" t="s">
        <v>267</v>
      </c>
      <c r="AW24" s="9">
        <v>29313</v>
      </c>
      <c r="AX24" s="9">
        <v>29677</v>
      </c>
      <c r="AY24" s="8" t="e">
        <f t="shared" ref="AY24:AY29" si="7">IF(AND($AI$6&gt;=AW24,$AI$6&lt;=AX24),"〇","×")</f>
        <v>#VALUE!</v>
      </c>
      <c r="AZ24" s="4" t="e">
        <f t="shared" ref="AZ24:AZ29" si="8">IF(AND($AI$9&gt;=AW24,$AI$9&lt;=AX24),"〇","×")</f>
        <v>#VALUE!</v>
      </c>
      <c r="BA24" s="4" t="e">
        <f t="shared" ref="BA24:BA29" si="9">IF(AND($AI$12&gt;=AW24,$AI$12&lt;=AX24),"〇","×")</f>
        <v>#VALUE!</v>
      </c>
      <c r="BB24" s="4" t="e">
        <f t="shared" ref="BB24:BB29" si="10">IF(AND($AI$15&gt;=AW24,$AI$15&lt;=AX24),"〇","×")</f>
        <v>#VALUE!</v>
      </c>
      <c r="BC24" s="1" t="s">
        <v>241</v>
      </c>
      <c r="BD24" s="44">
        <v>32600</v>
      </c>
      <c r="BE24" s="44">
        <v>32964</v>
      </c>
      <c r="BF24" s="1" t="e">
        <f t="shared" ref="BF24:BF63" si="11">IF(AND($AI$6&gt;=BD24,$AI$6&lt;=BE24),"〇","×")</f>
        <v>#VALUE!</v>
      </c>
      <c r="BG24" s="1" t="e">
        <f t="shared" ref="BG24:BG63" si="12">IF(AND($AI$9&gt;=BD24,$AI$9&lt;=BE24),"〇","×")</f>
        <v>#VALUE!</v>
      </c>
      <c r="BH24" s="1" t="e">
        <f t="shared" ref="BH24:BH63" si="13">IF(AND($AI$12&gt;=BD24,$AI$12&lt;=BE24),"〇","×")</f>
        <v>#VALUE!</v>
      </c>
      <c r="BJ24" s="1" t="e">
        <f t="shared" ref="BJ24:BJ63" si="14">IF(AND($AI$15&gt;=BD24,$AI$15&lt;=BE24),"〇","×")</f>
        <v>#VALUE!</v>
      </c>
    </row>
    <row r="25" spans="1:62" s="1" customFormat="1" ht="30" customHeight="1" x14ac:dyDescent="0.3">
      <c r="A25" s="178" t="s">
        <v>122</v>
      </c>
      <c r="B25" s="180" t="s">
        <v>278</v>
      </c>
      <c r="C25" s="40" t="s">
        <v>217</v>
      </c>
      <c r="D25" s="180" t="s">
        <v>123</v>
      </c>
      <c r="E25" s="182" t="s">
        <v>124</v>
      </c>
      <c r="F25" s="183"/>
      <c r="G25" s="182" t="s">
        <v>125</v>
      </c>
      <c r="H25" s="183"/>
      <c r="I25" s="168" t="s">
        <v>179</v>
      </c>
      <c r="J25" s="169"/>
      <c r="K25" s="169"/>
      <c r="L25" s="169"/>
      <c r="M25" s="169"/>
      <c r="N25" s="170"/>
      <c r="O25" s="125" t="s">
        <v>263</v>
      </c>
      <c r="P25" s="126"/>
      <c r="Q25" s="135" t="s">
        <v>114</v>
      </c>
      <c r="R25" s="137" t="s">
        <v>117</v>
      </c>
      <c r="S25" s="139" t="s">
        <v>118</v>
      </c>
      <c r="T25" s="122" t="s">
        <v>126</v>
      </c>
      <c r="U25" s="124"/>
      <c r="V25" s="4"/>
      <c r="W25" s="4"/>
      <c r="X25" s="4"/>
      <c r="Y25" s="4"/>
      <c r="Z25" s="4" t="s">
        <v>48</v>
      </c>
      <c r="AA25" s="4" t="s">
        <v>23</v>
      </c>
      <c r="AB25" s="4"/>
      <c r="AC25" s="4" t="s">
        <v>101</v>
      </c>
      <c r="AD25" s="4"/>
      <c r="AE25" s="4"/>
      <c r="AF25" s="8" t="s">
        <v>135</v>
      </c>
      <c r="AG25" s="24">
        <v>36983</v>
      </c>
      <c r="AH25" s="24">
        <v>37347</v>
      </c>
      <c r="AI25" s="8" t="e">
        <f t="shared" si="0"/>
        <v>#VALUE!</v>
      </c>
      <c r="AJ25" s="8" t="e">
        <f t="shared" si="1"/>
        <v>#VALUE!</v>
      </c>
      <c r="AK25" s="8" t="e">
        <f t="shared" ref="AK25:AK62" si="15">IF(AND($AI$12&gt;=AG25,$AI$12&lt;=AH25),"〇","×")</f>
        <v>#VALUE!</v>
      </c>
      <c r="AL25" s="8" t="e">
        <f t="shared" si="2"/>
        <v>#VALUE!</v>
      </c>
      <c r="AM25" s="8"/>
      <c r="AN25" s="8" t="s">
        <v>145</v>
      </c>
      <c r="AO25" s="9">
        <v>29678</v>
      </c>
      <c r="AP25" s="9">
        <v>30042</v>
      </c>
      <c r="AQ25" s="8" t="e">
        <f t="shared" si="3"/>
        <v>#VALUE!</v>
      </c>
      <c r="AR25" s="4" t="e">
        <f t="shared" si="4"/>
        <v>#VALUE!</v>
      </c>
      <c r="AS25" s="4" t="e">
        <f t="shared" si="5"/>
        <v>#VALUE!</v>
      </c>
      <c r="AT25" s="4" t="e">
        <f t="shared" si="6"/>
        <v>#VALUE!</v>
      </c>
      <c r="AV25" s="8" t="s">
        <v>148</v>
      </c>
      <c r="AW25" s="9">
        <v>27486</v>
      </c>
      <c r="AX25" s="9">
        <v>27851</v>
      </c>
      <c r="AY25" s="8" t="e">
        <f t="shared" si="7"/>
        <v>#VALUE!</v>
      </c>
      <c r="AZ25" s="4" t="e">
        <f t="shared" si="8"/>
        <v>#VALUE!</v>
      </c>
      <c r="BA25" s="4" t="e">
        <f t="shared" si="9"/>
        <v>#VALUE!</v>
      </c>
      <c r="BB25" s="4" t="e">
        <f t="shared" si="10"/>
        <v>#VALUE!</v>
      </c>
      <c r="BC25" s="1" t="s">
        <v>242</v>
      </c>
      <c r="BD25" s="44">
        <v>32235</v>
      </c>
      <c r="BE25" s="44">
        <v>32599</v>
      </c>
      <c r="BF25" s="1" t="e">
        <f t="shared" si="11"/>
        <v>#VALUE!</v>
      </c>
      <c r="BG25" s="1" t="e">
        <f t="shared" si="12"/>
        <v>#VALUE!</v>
      </c>
      <c r="BH25" s="1" t="e">
        <f t="shared" si="13"/>
        <v>#VALUE!</v>
      </c>
      <c r="BJ25" s="1" t="e">
        <f t="shared" si="14"/>
        <v>#VALUE!</v>
      </c>
    </row>
    <row r="26" spans="1:62" s="1" customFormat="1" ht="18.75" customHeight="1" thickBot="1" x14ac:dyDescent="0.35">
      <c r="A26" s="179"/>
      <c r="B26" s="181"/>
      <c r="C26" s="41" t="s">
        <v>218</v>
      </c>
      <c r="D26" s="181"/>
      <c r="E26" s="38" t="s">
        <v>119</v>
      </c>
      <c r="F26" s="38" t="s">
        <v>120</v>
      </c>
      <c r="G26" s="26" t="s">
        <v>2</v>
      </c>
      <c r="H26" s="36"/>
      <c r="I26" s="171"/>
      <c r="J26" s="172"/>
      <c r="K26" s="172"/>
      <c r="L26" s="172"/>
      <c r="M26" s="172"/>
      <c r="N26" s="173"/>
      <c r="O26" s="127"/>
      <c r="P26" s="128"/>
      <c r="Q26" s="136"/>
      <c r="R26" s="138"/>
      <c r="S26" s="140"/>
      <c r="T26" s="123"/>
      <c r="U26" s="119"/>
      <c r="V26" s="4"/>
      <c r="W26" s="4"/>
      <c r="X26" s="4"/>
      <c r="Y26" s="4"/>
      <c r="Z26" s="4" t="s">
        <v>47</v>
      </c>
      <c r="AA26" s="4" t="s">
        <v>24</v>
      </c>
      <c r="AB26" s="4"/>
      <c r="AC26" s="4" t="s">
        <v>102</v>
      </c>
      <c r="AD26" s="4"/>
      <c r="AE26" s="4"/>
      <c r="AF26" s="8" t="s">
        <v>136</v>
      </c>
      <c r="AG26" s="9">
        <v>36252</v>
      </c>
      <c r="AH26" s="9">
        <v>36617</v>
      </c>
      <c r="AI26" s="8" t="e">
        <f t="shared" si="0"/>
        <v>#VALUE!</v>
      </c>
      <c r="AJ26" s="8" t="e">
        <f t="shared" si="1"/>
        <v>#VALUE!</v>
      </c>
      <c r="AK26" s="8" t="e">
        <f>IF(AND($AI$12&gt;=AG26,$AI$12&lt;=AH26),"〇","×")</f>
        <v>#VALUE!</v>
      </c>
      <c r="AL26" s="8" t="e">
        <f t="shared" si="2"/>
        <v>#VALUE!</v>
      </c>
      <c r="AM26" s="8"/>
      <c r="AN26" s="8" t="s">
        <v>146</v>
      </c>
      <c r="AO26" s="9">
        <v>28947</v>
      </c>
      <c r="AP26" s="9">
        <v>29312</v>
      </c>
      <c r="AQ26" s="8" t="e">
        <f t="shared" si="3"/>
        <v>#VALUE!</v>
      </c>
      <c r="AR26" s="4" t="e">
        <f t="shared" si="4"/>
        <v>#VALUE!</v>
      </c>
      <c r="AS26" s="4" t="e">
        <f t="shared" si="5"/>
        <v>#VALUE!</v>
      </c>
      <c r="AT26" s="4" t="e">
        <f t="shared" si="6"/>
        <v>#VALUE!</v>
      </c>
      <c r="AV26" s="59" t="s">
        <v>268</v>
      </c>
      <c r="AW26" s="9">
        <v>25660</v>
      </c>
      <c r="AX26" s="9">
        <v>26024</v>
      </c>
      <c r="AY26" s="8" t="e">
        <f t="shared" si="7"/>
        <v>#VALUE!</v>
      </c>
      <c r="AZ26" s="4" t="e">
        <f t="shared" si="8"/>
        <v>#VALUE!</v>
      </c>
      <c r="BA26" s="4" t="e">
        <f t="shared" si="9"/>
        <v>#VALUE!</v>
      </c>
      <c r="BB26" s="4" t="e">
        <f t="shared" si="10"/>
        <v>#VALUE!</v>
      </c>
      <c r="BC26" s="1" t="s">
        <v>142</v>
      </c>
      <c r="BD26" s="44">
        <v>31869</v>
      </c>
      <c r="BE26" s="44">
        <v>32234</v>
      </c>
      <c r="BF26" s="1" t="e">
        <f t="shared" si="11"/>
        <v>#VALUE!</v>
      </c>
      <c r="BG26" s="1" t="e">
        <f t="shared" si="12"/>
        <v>#VALUE!</v>
      </c>
      <c r="BH26" s="1" t="e">
        <f t="shared" si="13"/>
        <v>#VALUE!</v>
      </c>
      <c r="BJ26" s="1" t="e">
        <f t="shared" si="14"/>
        <v>#VALUE!</v>
      </c>
    </row>
    <row r="27" spans="1:62" s="1" customFormat="1" ht="18.75" customHeight="1" x14ac:dyDescent="0.3">
      <c r="A27" s="193"/>
      <c r="B27" s="195"/>
      <c r="C27" s="39"/>
      <c r="D27" s="200"/>
      <c r="E27" s="52"/>
      <c r="F27" s="53"/>
      <c r="G27" s="129"/>
      <c r="H27" s="130"/>
      <c r="I27" s="198" t="s">
        <v>113</v>
      </c>
      <c r="J27" s="176" t="s">
        <v>219</v>
      </c>
      <c r="K27" s="189" t="s">
        <v>211</v>
      </c>
      <c r="L27" s="156" t="s">
        <v>127</v>
      </c>
      <c r="M27" s="147" t="s">
        <v>132</v>
      </c>
      <c r="N27" s="153" t="s">
        <v>128</v>
      </c>
      <c r="O27" s="149" t="s">
        <v>264</v>
      </c>
      <c r="P27" s="150"/>
      <c r="Q27" s="147" t="s">
        <v>115</v>
      </c>
      <c r="R27" s="162"/>
      <c r="S27" s="164"/>
      <c r="T27" s="141" t="s">
        <v>129</v>
      </c>
      <c r="U27" s="118"/>
      <c r="V27" s="4"/>
      <c r="W27" s="4"/>
      <c r="X27" s="4"/>
      <c r="Y27" s="4"/>
      <c r="Z27" s="4" t="s">
        <v>46</v>
      </c>
      <c r="AA27" s="4" t="s">
        <v>25</v>
      </c>
      <c r="AB27" s="4"/>
      <c r="AC27" s="4" t="s">
        <v>103</v>
      </c>
      <c r="AD27" s="4"/>
      <c r="AE27" s="4"/>
      <c r="AF27" s="8" t="s">
        <v>137</v>
      </c>
      <c r="AG27" s="24">
        <v>35522</v>
      </c>
      <c r="AH27" s="24">
        <v>35886</v>
      </c>
      <c r="AI27" s="8" t="e">
        <f t="shared" si="0"/>
        <v>#VALUE!</v>
      </c>
      <c r="AJ27" s="8" t="e">
        <f t="shared" si="1"/>
        <v>#VALUE!</v>
      </c>
      <c r="AK27" s="8" t="e">
        <f t="shared" si="15"/>
        <v>#VALUE!</v>
      </c>
      <c r="AL27" s="8" t="e">
        <f t="shared" si="2"/>
        <v>#VALUE!</v>
      </c>
      <c r="AM27" s="8"/>
      <c r="AN27" s="8" t="s">
        <v>147</v>
      </c>
      <c r="AO27" s="9">
        <v>28217</v>
      </c>
      <c r="AP27" s="9">
        <v>28581</v>
      </c>
      <c r="AQ27" s="8" t="e">
        <f t="shared" si="3"/>
        <v>#VALUE!</v>
      </c>
      <c r="AR27" s="4" t="e">
        <f t="shared" si="4"/>
        <v>#VALUE!</v>
      </c>
      <c r="AS27" s="4" t="e">
        <f t="shared" si="5"/>
        <v>#VALUE!</v>
      </c>
      <c r="AT27" s="4" t="e">
        <f t="shared" si="6"/>
        <v>#VALUE!</v>
      </c>
      <c r="AV27" s="59" t="s">
        <v>269</v>
      </c>
      <c r="AW27" s="9">
        <v>23834</v>
      </c>
      <c r="AX27" s="9">
        <v>24198</v>
      </c>
      <c r="AY27" s="8" t="e">
        <f t="shared" si="7"/>
        <v>#VALUE!</v>
      </c>
      <c r="AZ27" s="4" t="e">
        <f t="shared" si="8"/>
        <v>#VALUE!</v>
      </c>
      <c r="BA27" s="4" t="e">
        <f t="shared" si="9"/>
        <v>#VALUE!</v>
      </c>
      <c r="BB27" s="4" t="e">
        <f t="shared" si="10"/>
        <v>#VALUE!</v>
      </c>
      <c r="BC27" s="1" t="s">
        <v>243</v>
      </c>
      <c r="BD27" s="44">
        <v>31504</v>
      </c>
      <c r="BE27" s="44">
        <v>31868</v>
      </c>
      <c r="BF27" s="1" t="e">
        <f t="shared" si="11"/>
        <v>#VALUE!</v>
      </c>
      <c r="BG27" s="1" t="e">
        <f t="shared" si="12"/>
        <v>#VALUE!</v>
      </c>
      <c r="BH27" s="1" t="e">
        <f t="shared" si="13"/>
        <v>#VALUE!</v>
      </c>
      <c r="BJ27" s="1" t="e">
        <f t="shared" si="14"/>
        <v>#VALUE!</v>
      </c>
    </row>
    <row r="28" spans="1:62" s="1" customFormat="1" ht="18.75" customHeight="1" thickBot="1" x14ac:dyDescent="0.35">
      <c r="A28" s="194"/>
      <c r="B28" s="196"/>
      <c r="C28" s="42"/>
      <c r="D28" s="201"/>
      <c r="E28" s="38" t="s">
        <v>121</v>
      </c>
      <c r="F28" s="38" t="s">
        <v>118</v>
      </c>
      <c r="G28" s="131"/>
      <c r="H28" s="132"/>
      <c r="I28" s="199"/>
      <c r="J28" s="177"/>
      <c r="K28" s="190"/>
      <c r="L28" s="157"/>
      <c r="M28" s="155"/>
      <c r="N28" s="154"/>
      <c r="O28" s="29" t="s">
        <v>130</v>
      </c>
      <c r="P28" s="33"/>
      <c r="Q28" s="148"/>
      <c r="R28" s="175"/>
      <c r="S28" s="174"/>
      <c r="T28" s="142"/>
      <c r="U28" s="119"/>
      <c r="V28" s="4"/>
      <c r="W28" s="4"/>
      <c r="X28" s="4"/>
      <c r="Y28" s="4"/>
      <c r="Z28" s="4" t="s">
        <v>45</v>
      </c>
      <c r="AA28" s="4" t="s">
        <v>26</v>
      </c>
      <c r="AB28" s="4"/>
      <c r="AC28" s="4" t="s">
        <v>104</v>
      </c>
      <c r="AD28" s="4"/>
      <c r="AE28" s="4"/>
      <c r="AF28" s="8" t="s">
        <v>138</v>
      </c>
      <c r="AG28" s="9">
        <v>34791</v>
      </c>
      <c r="AH28" s="9">
        <v>35156</v>
      </c>
      <c r="AI28" s="8" t="e">
        <f t="shared" si="0"/>
        <v>#VALUE!</v>
      </c>
      <c r="AJ28" s="8" t="e">
        <f t="shared" si="1"/>
        <v>#VALUE!</v>
      </c>
      <c r="AK28" s="8" t="e">
        <f t="shared" si="15"/>
        <v>#VALUE!</v>
      </c>
      <c r="AL28" s="8" t="e">
        <f t="shared" si="2"/>
        <v>#VALUE!</v>
      </c>
      <c r="AM28" s="8"/>
      <c r="AN28" s="8" t="s">
        <v>148</v>
      </c>
      <c r="AO28" s="9">
        <v>27486</v>
      </c>
      <c r="AP28" s="9">
        <v>27851</v>
      </c>
      <c r="AQ28" s="8" t="e">
        <f t="shared" si="3"/>
        <v>#VALUE!</v>
      </c>
      <c r="AR28" s="4" t="e">
        <f t="shared" si="4"/>
        <v>#VALUE!</v>
      </c>
      <c r="AS28" s="4" t="e">
        <f t="shared" si="5"/>
        <v>#VALUE!</v>
      </c>
      <c r="AT28" s="4" t="e">
        <f t="shared" si="6"/>
        <v>#VALUE!</v>
      </c>
      <c r="AV28" s="59" t="s">
        <v>270</v>
      </c>
      <c r="AW28" s="9">
        <v>22008</v>
      </c>
      <c r="AX28" s="9">
        <v>22372</v>
      </c>
      <c r="AY28" s="8" t="e">
        <f t="shared" si="7"/>
        <v>#VALUE!</v>
      </c>
      <c r="AZ28" s="4" t="e">
        <f t="shared" si="8"/>
        <v>#VALUE!</v>
      </c>
      <c r="BA28" s="4" t="e">
        <f t="shared" si="9"/>
        <v>#VALUE!</v>
      </c>
      <c r="BB28" s="4" t="e">
        <f t="shared" si="10"/>
        <v>#VALUE!</v>
      </c>
      <c r="BC28" s="1" t="s">
        <v>143</v>
      </c>
      <c r="BD28" s="44">
        <v>31139</v>
      </c>
      <c r="BE28" s="44">
        <v>31503</v>
      </c>
      <c r="BF28" s="1" t="e">
        <f t="shared" si="11"/>
        <v>#VALUE!</v>
      </c>
      <c r="BG28" s="1" t="e">
        <f t="shared" si="12"/>
        <v>#VALUE!</v>
      </c>
      <c r="BH28" s="1" t="e">
        <f t="shared" si="13"/>
        <v>#VALUE!</v>
      </c>
      <c r="BJ28" s="1" t="e">
        <f t="shared" si="14"/>
        <v>#VALUE!</v>
      </c>
    </row>
    <row r="29" spans="1:62" s="1" customFormat="1" ht="16.5" customHeight="1" x14ac:dyDescent="0.3">
      <c r="A29" s="61" t="s">
        <v>275</v>
      </c>
      <c r="B29" s="196"/>
      <c r="C29" s="120"/>
      <c r="D29" s="201"/>
      <c r="E29" s="54"/>
      <c r="F29" s="55"/>
      <c r="G29" s="133"/>
      <c r="H29" s="134"/>
      <c r="I29" s="143"/>
      <c r="J29" s="145"/>
      <c r="K29" s="191"/>
      <c r="L29" s="187"/>
      <c r="M29" s="187"/>
      <c r="N29" s="166"/>
      <c r="O29" s="30" t="s">
        <v>215</v>
      </c>
      <c r="P29" s="34"/>
      <c r="Q29" s="160" t="s">
        <v>116</v>
      </c>
      <c r="R29" s="162"/>
      <c r="S29" s="164"/>
      <c r="T29" s="141" t="s">
        <v>178</v>
      </c>
      <c r="U29" s="118"/>
      <c r="V29" s="4"/>
      <c r="W29" s="4"/>
      <c r="X29" s="4"/>
      <c r="Y29" s="4"/>
      <c r="Z29" s="4" t="s">
        <v>44</v>
      </c>
      <c r="AA29" s="4" t="s">
        <v>27</v>
      </c>
      <c r="AB29" s="4"/>
      <c r="AC29" s="4" t="s">
        <v>105</v>
      </c>
      <c r="AD29" s="4"/>
      <c r="AE29" s="4"/>
      <c r="AF29" s="8" t="s">
        <v>139</v>
      </c>
      <c r="AG29" s="24">
        <v>34061</v>
      </c>
      <c r="AH29" s="24">
        <v>34425</v>
      </c>
      <c r="AI29" s="8" t="e">
        <f t="shared" si="0"/>
        <v>#VALUE!</v>
      </c>
      <c r="AJ29" s="8" t="e">
        <f t="shared" si="1"/>
        <v>#VALUE!</v>
      </c>
      <c r="AK29" s="8" t="e">
        <f t="shared" si="15"/>
        <v>#VALUE!</v>
      </c>
      <c r="AL29" s="8" t="e">
        <f t="shared" si="2"/>
        <v>#VALUE!</v>
      </c>
      <c r="AM29" s="8"/>
      <c r="AN29" s="8" t="s">
        <v>149</v>
      </c>
      <c r="AO29" s="9">
        <v>26756</v>
      </c>
      <c r="AP29" s="9">
        <v>27120</v>
      </c>
      <c r="AQ29" s="8" t="e">
        <f t="shared" si="3"/>
        <v>#VALUE!</v>
      </c>
      <c r="AR29" s="4" t="e">
        <f t="shared" si="4"/>
        <v>#VALUE!</v>
      </c>
      <c r="AS29" s="4" t="e">
        <f t="shared" si="5"/>
        <v>#VALUE!</v>
      </c>
      <c r="AT29" s="4" t="e">
        <f t="shared" si="6"/>
        <v>#VALUE!</v>
      </c>
      <c r="AV29" s="59" t="s">
        <v>271</v>
      </c>
      <c r="AW29" s="9">
        <v>20181</v>
      </c>
      <c r="AX29" s="9">
        <v>20546</v>
      </c>
      <c r="AY29" s="8" t="e">
        <f t="shared" si="7"/>
        <v>#VALUE!</v>
      </c>
      <c r="AZ29" s="4" t="e">
        <f t="shared" si="8"/>
        <v>#VALUE!</v>
      </c>
      <c r="BA29" s="4" t="e">
        <f t="shared" si="9"/>
        <v>#VALUE!</v>
      </c>
      <c r="BB29" s="4" t="e">
        <f t="shared" si="10"/>
        <v>#VALUE!</v>
      </c>
      <c r="BC29" s="1" t="s">
        <v>244</v>
      </c>
      <c r="BD29" s="44">
        <v>30774</v>
      </c>
      <c r="BE29" s="44">
        <v>31138</v>
      </c>
      <c r="BF29" s="1" t="e">
        <f t="shared" si="11"/>
        <v>#VALUE!</v>
      </c>
      <c r="BG29" s="1" t="e">
        <f t="shared" si="12"/>
        <v>#VALUE!</v>
      </c>
      <c r="BH29" s="1" t="e">
        <f t="shared" si="13"/>
        <v>#VALUE!</v>
      </c>
      <c r="BJ29" s="1" t="e">
        <f t="shared" si="14"/>
        <v>#VALUE!</v>
      </c>
    </row>
    <row r="30" spans="1:62" s="1" customFormat="1" ht="17" thickBot="1" x14ac:dyDescent="0.35">
      <c r="A30" s="60"/>
      <c r="B30" s="197"/>
      <c r="C30" s="121"/>
      <c r="D30" s="202"/>
      <c r="E30" s="2" t="s">
        <v>1</v>
      </c>
      <c r="F30" s="184"/>
      <c r="G30" s="185"/>
      <c r="H30" s="186"/>
      <c r="I30" s="144"/>
      <c r="J30" s="146"/>
      <c r="K30" s="192"/>
      <c r="L30" s="188"/>
      <c r="M30" s="188"/>
      <c r="N30" s="167"/>
      <c r="O30" s="31" t="s">
        <v>177</v>
      </c>
      <c r="P30" s="35" t="s">
        <v>212</v>
      </c>
      <c r="Q30" s="161"/>
      <c r="R30" s="163"/>
      <c r="S30" s="165"/>
      <c r="T30" s="152"/>
      <c r="U30" s="151"/>
      <c r="V30" s="4"/>
      <c r="W30" s="4"/>
      <c r="X30" s="4"/>
      <c r="Y30" s="4"/>
      <c r="Z30" s="4" t="s">
        <v>43</v>
      </c>
      <c r="AA30" s="4" t="s">
        <v>28</v>
      </c>
      <c r="AB30" s="4"/>
      <c r="AC30" s="4" t="s">
        <v>106</v>
      </c>
      <c r="AD30" s="4"/>
      <c r="AE30" s="4"/>
      <c r="AF30" s="8" t="s">
        <v>140</v>
      </c>
      <c r="AG30" s="9">
        <v>33330</v>
      </c>
      <c r="AH30" s="9">
        <v>33695</v>
      </c>
      <c r="AI30" s="8" t="e">
        <f t="shared" si="0"/>
        <v>#VALUE!</v>
      </c>
      <c r="AJ30" s="8" t="e">
        <f t="shared" si="1"/>
        <v>#VALUE!</v>
      </c>
      <c r="AK30" s="8" t="e">
        <f t="shared" si="15"/>
        <v>#VALUE!</v>
      </c>
      <c r="AL30" s="8" t="e">
        <f t="shared" si="2"/>
        <v>#VALUE!</v>
      </c>
      <c r="AM30" s="8"/>
      <c r="AN30" s="8" t="s">
        <v>150</v>
      </c>
      <c r="AO30" s="9">
        <v>26025</v>
      </c>
      <c r="AP30" s="9">
        <v>26390</v>
      </c>
      <c r="AQ30" s="8" t="e">
        <f t="shared" si="3"/>
        <v>#VALUE!</v>
      </c>
      <c r="AR30" s="4" t="e">
        <f t="shared" si="4"/>
        <v>#VALUE!</v>
      </c>
      <c r="AS30" s="4" t="e">
        <f t="shared" si="5"/>
        <v>#VALUE!</v>
      </c>
      <c r="AT30" s="4" t="e">
        <f t="shared" si="6"/>
        <v>#VALUE!</v>
      </c>
      <c r="BC30" s="1" t="s">
        <v>144</v>
      </c>
      <c r="BD30" s="44">
        <v>30408</v>
      </c>
      <c r="BE30" s="44">
        <v>30773</v>
      </c>
      <c r="BF30" s="1" t="e">
        <f t="shared" si="11"/>
        <v>#VALUE!</v>
      </c>
      <c r="BG30" s="1" t="e">
        <f t="shared" si="12"/>
        <v>#VALUE!</v>
      </c>
      <c r="BH30" s="1" t="e">
        <f t="shared" si="13"/>
        <v>#VALUE!</v>
      </c>
      <c r="BJ30" s="1" t="e">
        <f t="shared" si="14"/>
        <v>#VALUE!</v>
      </c>
    </row>
    <row r="31" spans="1:62" ht="20" customHeight="1" x14ac:dyDescent="0.3">
      <c r="Z31" s="4" t="s">
        <v>42</v>
      </c>
      <c r="AA31" s="4" t="s">
        <v>29</v>
      </c>
      <c r="AC31" s="4" t="s">
        <v>107</v>
      </c>
      <c r="AF31" s="8" t="s">
        <v>141</v>
      </c>
      <c r="AG31" s="24">
        <v>32600</v>
      </c>
      <c r="AH31" s="24">
        <v>32964</v>
      </c>
      <c r="AI31" s="8" t="e">
        <f t="shared" si="0"/>
        <v>#VALUE!</v>
      </c>
      <c r="AJ31" s="8" t="e">
        <f t="shared" si="1"/>
        <v>#VALUE!</v>
      </c>
      <c r="AK31" s="8" t="e">
        <f t="shared" si="15"/>
        <v>#VALUE!</v>
      </c>
      <c r="AL31" s="8" t="e">
        <f t="shared" si="2"/>
        <v>#VALUE!</v>
      </c>
      <c r="AM31" s="8"/>
      <c r="AN31" s="8" t="s">
        <v>151</v>
      </c>
      <c r="AO31" s="9">
        <v>25295</v>
      </c>
      <c r="AP31" s="9">
        <v>25659</v>
      </c>
      <c r="AQ31" s="8" t="e">
        <f t="shared" si="3"/>
        <v>#VALUE!</v>
      </c>
      <c r="AR31" s="4" t="e">
        <f t="shared" si="4"/>
        <v>#VALUE!</v>
      </c>
      <c r="AS31" s="4" t="e">
        <f t="shared" si="5"/>
        <v>#VALUE!</v>
      </c>
      <c r="AT31" s="4" t="e">
        <f t="shared" si="6"/>
        <v>#VALUE!</v>
      </c>
      <c r="BC31" s="1" t="s">
        <v>245</v>
      </c>
      <c r="BD31" s="44">
        <v>30043</v>
      </c>
      <c r="BE31" s="44">
        <v>30407</v>
      </c>
      <c r="BF31" s="1" t="e">
        <f t="shared" si="11"/>
        <v>#VALUE!</v>
      </c>
      <c r="BG31" s="1" t="e">
        <f t="shared" si="12"/>
        <v>#VALUE!</v>
      </c>
      <c r="BH31" s="1" t="e">
        <f t="shared" si="13"/>
        <v>#VALUE!</v>
      </c>
      <c r="BI31" s="1"/>
      <c r="BJ31" s="1" t="e">
        <f t="shared" si="14"/>
        <v>#VALUE!</v>
      </c>
    </row>
    <row r="32" spans="1:62" ht="20" hidden="1" customHeight="1" x14ac:dyDescent="0.3">
      <c r="Z32" s="4" t="s">
        <v>41</v>
      </c>
      <c r="AA32" s="4" t="s">
        <v>30</v>
      </c>
      <c r="AC32" s="4" t="s">
        <v>108</v>
      </c>
      <c r="AF32" s="8" t="s">
        <v>142</v>
      </c>
      <c r="AG32" s="9">
        <v>31869</v>
      </c>
      <c r="AH32" s="9">
        <v>32234</v>
      </c>
      <c r="AI32" s="8" t="e">
        <f t="shared" si="0"/>
        <v>#VALUE!</v>
      </c>
      <c r="AJ32" s="8" t="e">
        <f t="shared" si="1"/>
        <v>#VALUE!</v>
      </c>
      <c r="AK32" s="8" t="e">
        <f t="shared" si="15"/>
        <v>#VALUE!</v>
      </c>
      <c r="AL32" s="8" t="e">
        <f t="shared" si="2"/>
        <v>#VALUE!</v>
      </c>
      <c r="AM32" s="8"/>
      <c r="AN32" s="8" t="s">
        <v>152</v>
      </c>
      <c r="AO32" s="9">
        <v>24564</v>
      </c>
      <c r="AP32" s="9">
        <v>24929</v>
      </c>
      <c r="AQ32" s="8" t="e">
        <f t="shared" si="3"/>
        <v>#VALUE!</v>
      </c>
      <c r="AR32" s="4" t="e">
        <f t="shared" si="4"/>
        <v>#VALUE!</v>
      </c>
      <c r="AS32" s="4" t="e">
        <f t="shared" si="5"/>
        <v>#VALUE!</v>
      </c>
      <c r="AT32" s="4" t="e">
        <f t="shared" si="6"/>
        <v>#VALUE!</v>
      </c>
      <c r="BC32" s="1" t="s">
        <v>145</v>
      </c>
      <c r="BD32" s="44">
        <v>29678</v>
      </c>
      <c r="BE32" s="44">
        <v>30042</v>
      </c>
      <c r="BF32" s="1" t="e">
        <f t="shared" si="11"/>
        <v>#VALUE!</v>
      </c>
      <c r="BG32" s="1" t="e">
        <f t="shared" si="12"/>
        <v>#VALUE!</v>
      </c>
      <c r="BH32" s="1" t="e">
        <f t="shared" si="13"/>
        <v>#VALUE!</v>
      </c>
      <c r="BI32" s="1"/>
      <c r="BJ32" s="1" t="e">
        <f t="shared" si="14"/>
        <v>#VALUE!</v>
      </c>
    </row>
    <row r="33" spans="26:62" ht="20" hidden="1" customHeight="1" x14ac:dyDescent="0.3">
      <c r="Z33" s="4" t="s">
        <v>40</v>
      </c>
      <c r="AA33" s="4" t="s">
        <v>31</v>
      </c>
      <c r="AC33" s="4" t="s">
        <v>109</v>
      </c>
      <c r="AF33" s="8" t="s">
        <v>143</v>
      </c>
      <c r="AG33" s="24">
        <v>31139</v>
      </c>
      <c r="AH33" s="24">
        <v>31503</v>
      </c>
      <c r="AI33" s="8" t="e">
        <f t="shared" si="0"/>
        <v>#VALUE!</v>
      </c>
      <c r="AJ33" s="8" t="e">
        <f t="shared" si="1"/>
        <v>#VALUE!</v>
      </c>
      <c r="AK33" s="8" t="e">
        <f t="shared" si="15"/>
        <v>#VALUE!</v>
      </c>
      <c r="AL33" s="8" t="e">
        <f t="shared" si="2"/>
        <v>#VALUE!</v>
      </c>
      <c r="AM33" s="8"/>
      <c r="AN33" s="8" t="s">
        <v>153</v>
      </c>
      <c r="AO33" s="9">
        <v>23834</v>
      </c>
      <c r="AP33" s="9">
        <v>24198</v>
      </c>
      <c r="AQ33" s="8" t="e">
        <f t="shared" si="3"/>
        <v>#VALUE!</v>
      </c>
      <c r="AR33" s="4" t="e">
        <f t="shared" si="4"/>
        <v>#VALUE!</v>
      </c>
      <c r="AS33" s="4" t="e">
        <f>IF(AND($AI$12&gt;=AO33,$AI$12&lt;=AP33),"〇","×")</f>
        <v>#VALUE!</v>
      </c>
      <c r="AT33" s="4" t="e">
        <f t="shared" si="6"/>
        <v>#VALUE!</v>
      </c>
      <c r="BC33" s="1" t="s">
        <v>246</v>
      </c>
      <c r="BD33" s="44">
        <v>29313</v>
      </c>
      <c r="BE33" s="44">
        <v>29677</v>
      </c>
      <c r="BF33" s="1" t="e">
        <f t="shared" si="11"/>
        <v>#VALUE!</v>
      </c>
      <c r="BG33" s="1" t="e">
        <f t="shared" si="12"/>
        <v>#VALUE!</v>
      </c>
      <c r="BH33" s="1" t="e">
        <f t="shared" si="13"/>
        <v>#VALUE!</v>
      </c>
      <c r="BI33" s="1"/>
      <c r="BJ33" s="1" t="e">
        <f t="shared" si="14"/>
        <v>#VALUE!</v>
      </c>
    </row>
    <row r="34" spans="26:62" ht="20" hidden="1" customHeight="1" x14ac:dyDescent="0.3">
      <c r="Z34" s="4" t="s">
        <v>39</v>
      </c>
      <c r="AA34" s="4" t="s">
        <v>32</v>
      </c>
      <c r="AC34" s="4" t="s">
        <v>110</v>
      </c>
      <c r="AF34" s="8" t="s">
        <v>144</v>
      </c>
      <c r="AG34" s="9">
        <v>30408</v>
      </c>
      <c r="AH34" s="9">
        <v>30773</v>
      </c>
      <c r="AI34" s="8" t="e">
        <f t="shared" si="0"/>
        <v>#VALUE!</v>
      </c>
      <c r="AJ34" s="8" t="e">
        <f t="shared" si="1"/>
        <v>#VALUE!</v>
      </c>
      <c r="AK34" s="8" t="e">
        <f t="shared" si="15"/>
        <v>#VALUE!</v>
      </c>
      <c r="AL34" s="8" t="e">
        <f t="shared" si="2"/>
        <v>#VALUE!</v>
      </c>
      <c r="AM34" s="8"/>
      <c r="AN34" s="8" t="s">
        <v>154</v>
      </c>
      <c r="AO34" s="9">
        <v>23103</v>
      </c>
      <c r="AP34" s="9">
        <v>23468</v>
      </c>
      <c r="AQ34" s="8" t="e">
        <f t="shared" si="3"/>
        <v>#VALUE!</v>
      </c>
      <c r="AR34" s="4" t="e">
        <f t="shared" si="4"/>
        <v>#VALUE!</v>
      </c>
      <c r="AS34" s="4" t="e">
        <f t="shared" si="5"/>
        <v>#VALUE!</v>
      </c>
      <c r="AT34" s="4" t="e">
        <f t="shared" si="6"/>
        <v>#VALUE!</v>
      </c>
      <c r="BC34" s="1" t="s">
        <v>146</v>
      </c>
      <c r="BD34" s="44">
        <v>28947</v>
      </c>
      <c r="BE34" s="44">
        <v>29312</v>
      </c>
      <c r="BF34" s="1" t="e">
        <f t="shared" si="11"/>
        <v>#VALUE!</v>
      </c>
      <c r="BG34" s="1" t="e">
        <f t="shared" si="12"/>
        <v>#VALUE!</v>
      </c>
      <c r="BH34" s="1" t="e">
        <f t="shared" si="13"/>
        <v>#VALUE!</v>
      </c>
      <c r="BI34" s="1"/>
      <c r="BJ34" s="1" t="e">
        <f t="shared" si="14"/>
        <v>#VALUE!</v>
      </c>
    </row>
    <row r="35" spans="26:62" ht="20" hidden="1" customHeight="1" x14ac:dyDescent="0.3">
      <c r="Z35" s="4" t="s">
        <v>38</v>
      </c>
      <c r="AA35" s="4" t="s">
        <v>33</v>
      </c>
      <c r="AC35" s="4" t="s">
        <v>111</v>
      </c>
      <c r="AF35" s="8" t="s">
        <v>145</v>
      </c>
      <c r="AG35" s="24">
        <v>29678</v>
      </c>
      <c r="AH35" s="24">
        <v>30042</v>
      </c>
      <c r="AI35" s="8" t="e">
        <f t="shared" si="0"/>
        <v>#VALUE!</v>
      </c>
      <c r="AJ35" s="8" t="e">
        <f t="shared" si="1"/>
        <v>#VALUE!</v>
      </c>
      <c r="AK35" s="8" t="e">
        <f t="shared" si="15"/>
        <v>#VALUE!</v>
      </c>
      <c r="AL35" s="8" t="e">
        <f t="shared" si="2"/>
        <v>#VALUE!</v>
      </c>
      <c r="AM35" s="8"/>
      <c r="AN35" s="8" t="s">
        <v>155</v>
      </c>
      <c r="AO35" s="9">
        <v>22373</v>
      </c>
      <c r="AP35" s="9">
        <v>22737</v>
      </c>
      <c r="AQ35" s="8" t="e">
        <f t="shared" si="3"/>
        <v>#VALUE!</v>
      </c>
      <c r="AR35" s="4" t="e">
        <f t="shared" si="4"/>
        <v>#VALUE!</v>
      </c>
      <c r="AS35" s="4" t="e">
        <f t="shared" si="5"/>
        <v>#VALUE!</v>
      </c>
      <c r="AT35" s="4" t="e">
        <f t="shared" si="6"/>
        <v>#VALUE!</v>
      </c>
      <c r="BC35" s="1" t="s">
        <v>247</v>
      </c>
      <c r="BD35" s="44">
        <v>28582</v>
      </c>
      <c r="BE35" s="44">
        <v>28946</v>
      </c>
      <c r="BF35" s="1" t="e">
        <f t="shared" si="11"/>
        <v>#VALUE!</v>
      </c>
      <c r="BG35" s="1" t="e">
        <f t="shared" si="12"/>
        <v>#VALUE!</v>
      </c>
      <c r="BH35" s="1" t="e">
        <f t="shared" si="13"/>
        <v>#VALUE!</v>
      </c>
      <c r="BI35" s="1"/>
      <c r="BJ35" s="1" t="e">
        <f t="shared" si="14"/>
        <v>#VALUE!</v>
      </c>
    </row>
    <row r="36" spans="26:62" hidden="1" x14ac:dyDescent="0.3">
      <c r="Z36" s="4" t="s">
        <v>37</v>
      </c>
      <c r="AA36" s="4" t="s">
        <v>34</v>
      </c>
      <c r="AC36" s="4" t="s">
        <v>112</v>
      </c>
      <c r="AF36" s="8" t="s">
        <v>146</v>
      </c>
      <c r="AG36" s="9">
        <v>28947</v>
      </c>
      <c r="AH36" s="9">
        <v>29312</v>
      </c>
      <c r="AI36" s="8" t="e">
        <f t="shared" si="0"/>
        <v>#VALUE!</v>
      </c>
      <c r="AJ36" s="8" t="e">
        <f t="shared" si="1"/>
        <v>#VALUE!</v>
      </c>
      <c r="AK36" s="8" t="e">
        <f t="shared" si="15"/>
        <v>#VALUE!</v>
      </c>
      <c r="AL36" s="8" t="e">
        <f t="shared" si="2"/>
        <v>#VALUE!</v>
      </c>
      <c r="AM36" s="8"/>
      <c r="AN36" s="8" t="s">
        <v>156</v>
      </c>
      <c r="AO36" s="9">
        <v>21642</v>
      </c>
      <c r="AP36" s="9">
        <v>22007</v>
      </c>
      <c r="AQ36" s="8" t="e">
        <f t="shared" si="3"/>
        <v>#VALUE!</v>
      </c>
      <c r="AR36" s="4" t="e">
        <f t="shared" si="4"/>
        <v>#VALUE!</v>
      </c>
      <c r="AS36" s="4" t="e">
        <f t="shared" si="5"/>
        <v>#VALUE!</v>
      </c>
      <c r="AT36" s="4" t="e">
        <f t="shared" si="6"/>
        <v>#VALUE!</v>
      </c>
      <c r="BC36" s="1" t="s">
        <v>147</v>
      </c>
      <c r="BD36" s="44">
        <v>28217</v>
      </c>
      <c r="BE36" s="44">
        <v>28581</v>
      </c>
      <c r="BF36" s="1" t="e">
        <f t="shared" si="11"/>
        <v>#VALUE!</v>
      </c>
      <c r="BG36" s="1" t="e">
        <f t="shared" si="12"/>
        <v>#VALUE!</v>
      </c>
      <c r="BH36" s="1" t="e">
        <f t="shared" si="13"/>
        <v>#VALUE!</v>
      </c>
      <c r="BI36" s="1"/>
      <c r="BJ36" s="1" t="e">
        <f t="shared" si="14"/>
        <v>#VALUE!</v>
      </c>
    </row>
    <row r="37" spans="26:62" hidden="1" x14ac:dyDescent="0.3">
      <c r="Z37" s="4" t="s">
        <v>36</v>
      </c>
      <c r="AF37" s="8" t="s">
        <v>147</v>
      </c>
      <c r="AG37" s="24">
        <v>28217</v>
      </c>
      <c r="AH37" s="24">
        <v>28581</v>
      </c>
      <c r="AI37" s="8" t="e">
        <f t="shared" si="0"/>
        <v>#VALUE!</v>
      </c>
      <c r="AJ37" s="8" t="e">
        <f t="shared" si="1"/>
        <v>#VALUE!</v>
      </c>
      <c r="AK37" s="8" t="e">
        <f t="shared" si="15"/>
        <v>#VALUE!</v>
      </c>
      <c r="AL37" s="8" t="e">
        <f t="shared" si="2"/>
        <v>#VALUE!</v>
      </c>
      <c r="AM37" s="8"/>
      <c r="AN37" s="8" t="s">
        <v>157</v>
      </c>
      <c r="AO37" s="9">
        <v>20912</v>
      </c>
      <c r="AP37" s="9">
        <v>21276</v>
      </c>
      <c r="AQ37" s="8" t="e">
        <f t="shared" si="3"/>
        <v>#VALUE!</v>
      </c>
      <c r="AR37" s="4" t="e">
        <f t="shared" si="4"/>
        <v>#VALUE!</v>
      </c>
      <c r="AS37" s="4" t="e">
        <f t="shared" si="5"/>
        <v>#VALUE!</v>
      </c>
      <c r="AT37" s="4" t="e">
        <f t="shared" si="6"/>
        <v>#VALUE!</v>
      </c>
      <c r="BC37" s="1" t="s">
        <v>248</v>
      </c>
      <c r="BD37" s="44">
        <v>27852</v>
      </c>
      <c r="BE37" s="44">
        <v>28216</v>
      </c>
      <c r="BF37" s="1" t="e">
        <f t="shared" si="11"/>
        <v>#VALUE!</v>
      </c>
      <c r="BG37" s="1" t="e">
        <f t="shared" si="12"/>
        <v>#VALUE!</v>
      </c>
      <c r="BH37" s="1" t="e">
        <f t="shared" si="13"/>
        <v>#VALUE!</v>
      </c>
      <c r="BI37" s="1"/>
      <c r="BJ37" s="1" t="e">
        <f t="shared" si="14"/>
        <v>#VALUE!</v>
      </c>
    </row>
    <row r="38" spans="26:62" hidden="1" x14ac:dyDescent="0.5">
      <c r="Z38" s="4" t="s">
        <v>35</v>
      </c>
      <c r="AF38" s="8" t="s">
        <v>148</v>
      </c>
      <c r="AG38" s="9">
        <v>27486</v>
      </c>
      <c r="AH38" s="9">
        <v>27851</v>
      </c>
      <c r="AI38" s="8" t="e">
        <f t="shared" si="0"/>
        <v>#VALUE!</v>
      </c>
      <c r="AJ38" s="8" t="e">
        <f t="shared" si="1"/>
        <v>#VALUE!</v>
      </c>
      <c r="AK38" s="8" t="e">
        <f t="shared" si="15"/>
        <v>#VALUE!</v>
      </c>
      <c r="AL38" s="8" t="e">
        <f t="shared" si="2"/>
        <v>#VALUE!</v>
      </c>
      <c r="AM38" s="8"/>
      <c r="AN38" s="8" t="s">
        <v>158</v>
      </c>
      <c r="AO38" s="9">
        <v>20181</v>
      </c>
      <c r="AP38" s="9">
        <v>20546</v>
      </c>
      <c r="AQ38" s="8" t="e">
        <f t="shared" si="3"/>
        <v>#VALUE!</v>
      </c>
      <c r="AR38" s="4" t="e">
        <f t="shared" si="4"/>
        <v>#VALUE!</v>
      </c>
      <c r="AS38" s="4" t="e">
        <f t="shared" si="5"/>
        <v>#VALUE!</v>
      </c>
      <c r="AT38" s="4" t="e">
        <f t="shared" si="6"/>
        <v>#VALUE!</v>
      </c>
      <c r="AV38" s="1"/>
      <c r="AW38" s="43" t="s">
        <v>224</v>
      </c>
      <c r="AX38" s="1"/>
      <c r="AY38" s="1"/>
      <c r="AZ38" s="1"/>
      <c r="BA38" s="1"/>
      <c r="BB38" s="1"/>
      <c r="BC38" s="1" t="s">
        <v>148</v>
      </c>
      <c r="BD38" s="44">
        <v>27486</v>
      </c>
      <c r="BE38" s="44">
        <v>27851</v>
      </c>
      <c r="BF38" s="1" t="e">
        <f t="shared" si="11"/>
        <v>#VALUE!</v>
      </c>
      <c r="BG38" s="1" t="e">
        <f t="shared" si="12"/>
        <v>#VALUE!</v>
      </c>
      <c r="BH38" s="1" t="e">
        <f t="shared" si="13"/>
        <v>#VALUE!</v>
      </c>
      <c r="BI38" s="1"/>
      <c r="BJ38" s="1" t="e">
        <f t="shared" si="14"/>
        <v>#VALUE!</v>
      </c>
    </row>
    <row r="39" spans="26:62" hidden="1" x14ac:dyDescent="0.5">
      <c r="Z39" s="4" t="s">
        <v>34</v>
      </c>
      <c r="AF39" s="8" t="s">
        <v>149</v>
      </c>
      <c r="AG39" s="24">
        <v>26756</v>
      </c>
      <c r="AH39" s="24">
        <v>27120</v>
      </c>
      <c r="AI39" s="8" t="e">
        <f t="shared" si="0"/>
        <v>#VALUE!</v>
      </c>
      <c r="AJ39" s="8" t="e">
        <f t="shared" si="1"/>
        <v>#VALUE!</v>
      </c>
      <c r="AK39" s="8" t="e">
        <f t="shared" si="15"/>
        <v>#VALUE!</v>
      </c>
      <c r="AL39" s="8" t="e">
        <f t="shared" si="2"/>
        <v>#VALUE!</v>
      </c>
      <c r="AM39" s="8"/>
      <c r="AN39" s="8" t="s">
        <v>159</v>
      </c>
      <c r="AO39" s="9">
        <v>19451</v>
      </c>
      <c r="AP39" s="9">
        <v>19815</v>
      </c>
      <c r="AQ39" s="8" t="e">
        <f t="shared" si="3"/>
        <v>#VALUE!</v>
      </c>
      <c r="AR39" s="4" t="e">
        <f t="shared" si="4"/>
        <v>#VALUE!</v>
      </c>
      <c r="AS39" s="4" t="e">
        <f t="shared" si="5"/>
        <v>#VALUE!</v>
      </c>
      <c r="AT39" s="4" t="e">
        <f t="shared" si="6"/>
        <v>#VALUE!</v>
      </c>
      <c r="AV39" s="43">
        <v>36</v>
      </c>
      <c r="AW39" s="44">
        <v>32600</v>
      </c>
      <c r="AX39" s="44">
        <v>32964</v>
      </c>
      <c r="AY39" s="8" t="e">
        <f>IF(AND($AI$6&gt;=AW39,$AI$6&lt;=AX39),"〇","×")</f>
        <v>#VALUE!</v>
      </c>
      <c r="AZ39" s="8" t="e">
        <f>IF(AND($AI$9&gt;=AW39,$AI$9&lt;=AX39),"〇","×")</f>
        <v>#VALUE!</v>
      </c>
      <c r="BA39" s="8" t="e">
        <f>IF(AND($AI$12&gt;=AW39,$AI$12&lt;=AX39),"〇","×")</f>
        <v>#VALUE!</v>
      </c>
      <c r="BB39" s="1" t="e">
        <f>IF(AND($AI$15&gt;=AW39,$AI$15&lt;=AX39),"〇","×")</f>
        <v>#VALUE!</v>
      </c>
      <c r="BC39" s="1" t="s">
        <v>249</v>
      </c>
      <c r="BD39" s="44">
        <v>27121</v>
      </c>
      <c r="BE39" s="44">
        <v>27485</v>
      </c>
      <c r="BF39" s="1" t="e">
        <f t="shared" si="11"/>
        <v>#VALUE!</v>
      </c>
      <c r="BG39" s="1" t="e">
        <f t="shared" si="12"/>
        <v>#VALUE!</v>
      </c>
      <c r="BH39" s="1" t="e">
        <f t="shared" si="13"/>
        <v>#VALUE!</v>
      </c>
      <c r="BI39" s="1"/>
      <c r="BJ39" s="1" t="e">
        <f t="shared" si="14"/>
        <v>#VALUE!</v>
      </c>
    </row>
    <row r="40" spans="26:62" hidden="1" x14ac:dyDescent="0.5">
      <c r="Z40" s="4" t="s">
        <v>33</v>
      </c>
      <c r="AF40" s="8" t="s">
        <v>150</v>
      </c>
      <c r="AG40" s="9">
        <v>26025</v>
      </c>
      <c r="AH40" s="9">
        <v>26390</v>
      </c>
      <c r="AI40" s="8" t="e">
        <f t="shared" si="0"/>
        <v>#VALUE!</v>
      </c>
      <c r="AJ40" s="8" t="e">
        <f t="shared" si="1"/>
        <v>#VALUE!</v>
      </c>
      <c r="AK40" s="8" t="e">
        <f t="shared" si="15"/>
        <v>#VALUE!</v>
      </c>
      <c r="AL40" s="8" t="e">
        <f t="shared" si="2"/>
        <v>#VALUE!</v>
      </c>
      <c r="AM40" s="8"/>
      <c r="AN40" s="8" t="s">
        <v>160</v>
      </c>
      <c r="AO40" s="9">
        <v>18720</v>
      </c>
      <c r="AP40" s="9">
        <v>19085</v>
      </c>
      <c r="AQ40" s="8" t="e">
        <f t="shared" si="3"/>
        <v>#VALUE!</v>
      </c>
      <c r="AR40" s="4" t="e">
        <f t="shared" si="4"/>
        <v>#VALUE!</v>
      </c>
      <c r="AS40" s="4" t="e">
        <f t="shared" si="5"/>
        <v>#VALUE!</v>
      </c>
      <c r="AT40" s="4" t="e">
        <f t="shared" si="6"/>
        <v>#VALUE!</v>
      </c>
      <c r="AV40" s="43">
        <v>38</v>
      </c>
      <c r="AW40" s="44">
        <v>31869</v>
      </c>
      <c r="AX40" s="44">
        <v>32234</v>
      </c>
      <c r="AY40" s="8" t="e">
        <f>IF(AND($AI$6&gt;=AW40,$AI$6&lt;=AX40),"〇","×")</f>
        <v>#VALUE!</v>
      </c>
      <c r="AZ40" s="1" t="e">
        <f>IF(AND($AI$9&gt;=AW40,$AI$9&lt;=AX40),"〇","×")</f>
        <v>#VALUE!</v>
      </c>
      <c r="BA40" s="1" t="e">
        <f>IF(AND($AI$12&gt;=AW40,$AI$12&lt;=AX40),"〇","×")</f>
        <v>#VALUE!</v>
      </c>
      <c r="BB40" s="1" t="e">
        <f>IF(AND($AI$15&gt;=AW40,$AI$15&lt;=AX40),"〇","×")</f>
        <v>#VALUE!</v>
      </c>
      <c r="BC40" s="1" t="s">
        <v>149</v>
      </c>
      <c r="BD40" s="44">
        <v>26756</v>
      </c>
      <c r="BE40" s="44">
        <v>27120</v>
      </c>
      <c r="BF40" s="1" t="e">
        <f t="shared" si="11"/>
        <v>#VALUE!</v>
      </c>
      <c r="BG40" s="1" t="e">
        <f t="shared" si="12"/>
        <v>#VALUE!</v>
      </c>
      <c r="BH40" s="1" t="e">
        <f t="shared" si="13"/>
        <v>#VALUE!</v>
      </c>
      <c r="BI40" s="1"/>
      <c r="BJ40" s="1" t="e">
        <f t="shared" si="14"/>
        <v>#VALUE!</v>
      </c>
    </row>
    <row r="41" spans="26:62" hidden="1" x14ac:dyDescent="0.3">
      <c r="Z41" s="4" t="s">
        <v>32</v>
      </c>
      <c r="AF41" s="8" t="s">
        <v>151</v>
      </c>
      <c r="AG41" s="24">
        <v>25295</v>
      </c>
      <c r="AH41" s="24">
        <v>25659</v>
      </c>
      <c r="AI41" s="8" t="e">
        <f t="shared" si="0"/>
        <v>#VALUE!</v>
      </c>
      <c r="AJ41" s="8" t="e">
        <f t="shared" si="1"/>
        <v>#VALUE!</v>
      </c>
      <c r="AK41" s="8" t="e">
        <f t="shared" si="15"/>
        <v>#VALUE!</v>
      </c>
      <c r="AL41" s="8" t="e">
        <f t="shared" si="2"/>
        <v>#VALUE!</v>
      </c>
      <c r="AM41" s="8"/>
      <c r="AN41" s="8" t="s">
        <v>161</v>
      </c>
      <c r="AO41" s="9">
        <v>17990</v>
      </c>
      <c r="AP41" s="9">
        <v>18354</v>
      </c>
      <c r="AQ41" s="8" t="e">
        <f t="shared" si="3"/>
        <v>#VALUE!</v>
      </c>
      <c r="AR41" s="4" t="e">
        <f t="shared" si="4"/>
        <v>#VALUE!</v>
      </c>
      <c r="AS41" s="4" t="e">
        <f t="shared" si="5"/>
        <v>#VALUE!</v>
      </c>
      <c r="AT41" s="4" t="e">
        <f t="shared" si="6"/>
        <v>#VALUE!</v>
      </c>
      <c r="BC41" s="1" t="s">
        <v>250</v>
      </c>
      <c r="BD41" s="44">
        <v>26391</v>
      </c>
      <c r="BE41" s="44">
        <v>26755</v>
      </c>
      <c r="BF41" s="1" t="e">
        <f t="shared" si="11"/>
        <v>#VALUE!</v>
      </c>
      <c r="BG41" s="1" t="e">
        <f t="shared" si="12"/>
        <v>#VALUE!</v>
      </c>
      <c r="BH41" s="1" t="e">
        <f t="shared" si="13"/>
        <v>#VALUE!</v>
      </c>
      <c r="BI41" s="1"/>
      <c r="BJ41" s="1" t="e">
        <f t="shared" si="14"/>
        <v>#VALUE!</v>
      </c>
    </row>
    <row r="42" spans="26:62" hidden="1" x14ac:dyDescent="0.3">
      <c r="Z42" s="4" t="s">
        <v>31</v>
      </c>
      <c r="AF42" s="8" t="s">
        <v>152</v>
      </c>
      <c r="AG42" s="9">
        <v>24564</v>
      </c>
      <c r="AH42" s="9">
        <v>24929</v>
      </c>
      <c r="AI42" s="8" t="e">
        <f t="shared" si="0"/>
        <v>#VALUE!</v>
      </c>
      <c r="AJ42" s="8" t="e">
        <f t="shared" si="1"/>
        <v>#VALUE!</v>
      </c>
      <c r="AK42" s="8" t="e">
        <f t="shared" si="15"/>
        <v>#VALUE!</v>
      </c>
      <c r="AL42" s="8" t="e">
        <f t="shared" si="2"/>
        <v>#VALUE!</v>
      </c>
      <c r="AM42" s="8"/>
      <c r="AN42" s="8" t="s">
        <v>162</v>
      </c>
      <c r="AO42" s="9">
        <v>17259</v>
      </c>
      <c r="AP42" s="9">
        <v>17624</v>
      </c>
      <c r="AQ42" s="8" t="e">
        <f t="shared" si="3"/>
        <v>#VALUE!</v>
      </c>
      <c r="AR42" s="4" t="e">
        <f t="shared" si="4"/>
        <v>#VALUE!</v>
      </c>
      <c r="AS42" s="4" t="e">
        <f t="shared" si="5"/>
        <v>#VALUE!</v>
      </c>
      <c r="AT42" s="4" t="e">
        <f t="shared" si="6"/>
        <v>#VALUE!</v>
      </c>
      <c r="BC42" s="1" t="s">
        <v>150</v>
      </c>
      <c r="BD42" s="44">
        <v>26025</v>
      </c>
      <c r="BE42" s="44">
        <v>26390</v>
      </c>
      <c r="BF42" s="1" t="e">
        <f t="shared" si="11"/>
        <v>#VALUE!</v>
      </c>
      <c r="BG42" s="1" t="e">
        <f t="shared" si="12"/>
        <v>#VALUE!</v>
      </c>
      <c r="BH42" s="1" t="e">
        <f t="shared" si="13"/>
        <v>#VALUE!</v>
      </c>
      <c r="BI42" s="1"/>
      <c r="BJ42" s="1" t="e">
        <f t="shared" si="14"/>
        <v>#VALUE!</v>
      </c>
    </row>
    <row r="43" spans="26:62" hidden="1" x14ac:dyDescent="0.3">
      <c r="Z43" s="4" t="s">
        <v>30</v>
      </c>
      <c r="AF43" s="8" t="s">
        <v>153</v>
      </c>
      <c r="AG43" s="24">
        <v>23834</v>
      </c>
      <c r="AH43" s="24">
        <v>24198</v>
      </c>
      <c r="AI43" s="8" t="e">
        <f t="shared" si="0"/>
        <v>#VALUE!</v>
      </c>
      <c r="AJ43" s="8" t="e">
        <f t="shared" si="1"/>
        <v>#VALUE!</v>
      </c>
      <c r="AK43" s="8" t="e">
        <f t="shared" si="15"/>
        <v>#VALUE!</v>
      </c>
      <c r="AL43" s="8" t="e">
        <f t="shared" si="2"/>
        <v>#VALUE!</v>
      </c>
      <c r="AM43" s="8"/>
      <c r="AN43" s="8" t="s">
        <v>163</v>
      </c>
      <c r="AO43" s="9">
        <v>16529</v>
      </c>
      <c r="AP43" s="9">
        <v>16893</v>
      </c>
      <c r="AQ43" s="8" t="e">
        <f t="shared" si="3"/>
        <v>#VALUE!</v>
      </c>
      <c r="AR43" s="4" t="e">
        <f t="shared" si="4"/>
        <v>#VALUE!</v>
      </c>
      <c r="AS43" s="4" t="e">
        <f t="shared" si="5"/>
        <v>#VALUE!</v>
      </c>
      <c r="AT43" s="4" t="e">
        <f t="shared" si="6"/>
        <v>#VALUE!</v>
      </c>
      <c r="BC43" s="1" t="s">
        <v>251</v>
      </c>
      <c r="BD43" s="44">
        <v>25660</v>
      </c>
      <c r="BE43" s="44">
        <v>26024</v>
      </c>
      <c r="BF43" s="1" t="e">
        <f t="shared" si="11"/>
        <v>#VALUE!</v>
      </c>
      <c r="BG43" s="1" t="e">
        <f t="shared" si="12"/>
        <v>#VALUE!</v>
      </c>
      <c r="BH43" s="1" t="e">
        <f t="shared" si="13"/>
        <v>#VALUE!</v>
      </c>
      <c r="BI43" s="1"/>
      <c r="BJ43" s="1" t="e">
        <f t="shared" si="14"/>
        <v>#VALUE!</v>
      </c>
    </row>
    <row r="44" spans="26:62" hidden="1" x14ac:dyDescent="0.3">
      <c r="Z44" s="4" t="s">
        <v>29</v>
      </c>
      <c r="AF44" s="8" t="s">
        <v>154</v>
      </c>
      <c r="AG44" s="9">
        <v>23103</v>
      </c>
      <c r="AH44" s="9">
        <v>23468</v>
      </c>
      <c r="AI44" s="8" t="e">
        <f t="shared" si="0"/>
        <v>#VALUE!</v>
      </c>
      <c r="AJ44" s="8" t="e">
        <f t="shared" si="1"/>
        <v>#VALUE!</v>
      </c>
      <c r="AK44" s="8" t="e">
        <f t="shared" si="15"/>
        <v>#VALUE!</v>
      </c>
      <c r="AL44" s="8" t="e">
        <f t="shared" si="2"/>
        <v>#VALUE!</v>
      </c>
      <c r="AM44" s="8"/>
      <c r="AN44" s="8" t="s">
        <v>164</v>
      </c>
      <c r="AO44" s="9">
        <v>15798</v>
      </c>
      <c r="AP44" s="9">
        <v>16163</v>
      </c>
      <c r="AQ44" s="8" t="e">
        <f t="shared" si="3"/>
        <v>#VALUE!</v>
      </c>
      <c r="AR44" s="4" t="e">
        <f t="shared" si="4"/>
        <v>#VALUE!</v>
      </c>
      <c r="AS44" s="4" t="e">
        <f t="shared" si="5"/>
        <v>#VALUE!</v>
      </c>
      <c r="AT44" s="4" t="e">
        <f t="shared" si="6"/>
        <v>#VALUE!</v>
      </c>
      <c r="BC44" s="1" t="s">
        <v>151</v>
      </c>
      <c r="BD44" s="44">
        <v>25295</v>
      </c>
      <c r="BE44" s="44">
        <v>25659</v>
      </c>
      <c r="BF44" s="1" t="e">
        <f t="shared" si="11"/>
        <v>#VALUE!</v>
      </c>
      <c r="BG44" s="1" t="e">
        <f t="shared" si="12"/>
        <v>#VALUE!</v>
      </c>
      <c r="BH44" s="1" t="e">
        <f t="shared" si="13"/>
        <v>#VALUE!</v>
      </c>
      <c r="BI44" s="1"/>
      <c r="BJ44" s="1" t="e">
        <f t="shared" si="14"/>
        <v>#VALUE!</v>
      </c>
    </row>
    <row r="45" spans="26:62" hidden="1" x14ac:dyDescent="0.3">
      <c r="Z45" s="4" t="s">
        <v>28</v>
      </c>
      <c r="AF45" s="8" t="s">
        <v>155</v>
      </c>
      <c r="AG45" s="24">
        <v>22373</v>
      </c>
      <c r="AH45" s="24">
        <v>22737</v>
      </c>
      <c r="AI45" s="8" t="e">
        <f t="shared" si="0"/>
        <v>#VALUE!</v>
      </c>
      <c r="AJ45" s="8" t="e">
        <f t="shared" si="1"/>
        <v>#VALUE!</v>
      </c>
      <c r="AK45" s="8" t="e">
        <f t="shared" si="15"/>
        <v>#VALUE!</v>
      </c>
      <c r="AL45" s="8" t="e">
        <f t="shared" si="2"/>
        <v>#VALUE!</v>
      </c>
      <c r="AM45" s="8"/>
      <c r="AN45" s="8" t="s">
        <v>165</v>
      </c>
      <c r="AO45" s="9">
        <v>15068</v>
      </c>
      <c r="AP45" s="9">
        <v>15432</v>
      </c>
      <c r="AQ45" s="8" t="e">
        <f t="shared" si="3"/>
        <v>#VALUE!</v>
      </c>
      <c r="AR45" s="4" t="e">
        <f t="shared" si="4"/>
        <v>#VALUE!</v>
      </c>
      <c r="AS45" s="4" t="e">
        <f t="shared" si="5"/>
        <v>#VALUE!</v>
      </c>
      <c r="AT45" s="4" t="e">
        <f t="shared" si="6"/>
        <v>#VALUE!</v>
      </c>
      <c r="BC45" s="1" t="s">
        <v>252</v>
      </c>
      <c r="BD45" s="44">
        <v>24930</v>
      </c>
      <c r="BE45" s="44">
        <v>25294</v>
      </c>
      <c r="BF45" s="1" t="e">
        <f t="shared" si="11"/>
        <v>#VALUE!</v>
      </c>
      <c r="BG45" s="1" t="e">
        <f t="shared" si="12"/>
        <v>#VALUE!</v>
      </c>
      <c r="BH45" s="1" t="e">
        <f t="shared" si="13"/>
        <v>#VALUE!</v>
      </c>
      <c r="BI45" s="1"/>
      <c r="BJ45" s="1" t="e">
        <f t="shared" si="14"/>
        <v>#VALUE!</v>
      </c>
    </row>
    <row r="46" spans="26:62" hidden="1" x14ac:dyDescent="0.3">
      <c r="Z46" s="4" t="s">
        <v>27</v>
      </c>
      <c r="AF46" s="8" t="s">
        <v>156</v>
      </c>
      <c r="AG46" s="9">
        <v>21642</v>
      </c>
      <c r="AH46" s="9">
        <v>22007</v>
      </c>
      <c r="AI46" s="8" t="e">
        <f t="shared" si="0"/>
        <v>#VALUE!</v>
      </c>
      <c r="AJ46" s="8" t="e">
        <f t="shared" si="1"/>
        <v>#VALUE!</v>
      </c>
      <c r="AK46" s="8" t="e">
        <f t="shared" si="15"/>
        <v>#VALUE!</v>
      </c>
      <c r="AL46" s="8" t="e">
        <f t="shared" si="2"/>
        <v>#VALUE!</v>
      </c>
      <c r="AM46" s="8"/>
      <c r="AN46" s="8" t="s">
        <v>166</v>
      </c>
      <c r="AO46" s="9">
        <v>14337</v>
      </c>
      <c r="AP46" s="9">
        <v>14702</v>
      </c>
      <c r="AQ46" s="8" t="e">
        <f t="shared" si="3"/>
        <v>#VALUE!</v>
      </c>
      <c r="AR46" s="4" t="e">
        <f t="shared" si="4"/>
        <v>#VALUE!</v>
      </c>
      <c r="AS46" s="4" t="e">
        <f t="shared" si="5"/>
        <v>#VALUE!</v>
      </c>
      <c r="AT46" s="4" t="e">
        <f t="shared" si="6"/>
        <v>#VALUE!</v>
      </c>
      <c r="BC46" s="1" t="s">
        <v>152</v>
      </c>
      <c r="BD46" s="44">
        <v>24564</v>
      </c>
      <c r="BE46" s="44">
        <v>24929</v>
      </c>
      <c r="BF46" s="1" t="e">
        <f t="shared" si="11"/>
        <v>#VALUE!</v>
      </c>
      <c r="BG46" s="1" t="e">
        <f t="shared" si="12"/>
        <v>#VALUE!</v>
      </c>
      <c r="BH46" s="1" t="e">
        <f t="shared" si="13"/>
        <v>#VALUE!</v>
      </c>
      <c r="BI46" s="1"/>
      <c r="BJ46" s="1" t="e">
        <f t="shared" si="14"/>
        <v>#VALUE!</v>
      </c>
    </row>
    <row r="47" spans="26:62" hidden="1" x14ac:dyDescent="0.3">
      <c r="Z47" s="4" t="s">
        <v>26</v>
      </c>
      <c r="AF47" s="8" t="s">
        <v>157</v>
      </c>
      <c r="AG47" s="24">
        <v>20912</v>
      </c>
      <c r="AH47" s="24">
        <v>21276</v>
      </c>
      <c r="AI47" s="8" t="e">
        <f t="shared" si="0"/>
        <v>#VALUE!</v>
      </c>
      <c r="AJ47" s="8" t="e">
        <f t="shared" si="1"/>
        <v>#VALUE!</v>
      </c>
      <c r="AK47" s="8" t="e">
        <f t="shared" si="15"/>
        <v>#VALUE!</v>
      </c>
      <c r="AL47" s="8" t="e">
        <f t="shared" si="2"/>
        <v>#VALUE!</v>
      </c>
      <c r="AM47" s="8"/>
      <c r="AN47" s="8" t="s">
        <v>167</v>
      </c>
      <c r="AO47" s="9">
        <v>13607</v>
      </c>
      <c r="AP47" s="9">
        <v>13971</v>
      </c>
      <c r="AQ47" s="8" t="e">
        <f t="shared" si="3"/>
        <v>#VALUE!</v>
      </c>
      <c r="AR47" s="4" t="e">
        <f t="shared" si="4"/>
        <v>#VALUE!</v>
      </c>
      <c r="AS47" s="4" t="e">
        <f t="shared" si="5"/>
        <v>#VALUE!</v>
      </c>
      <c r="AT47" s="4" t="e">
        <f t="shared" si="6"/>
        <v>#VALUE!</v>
      </c>
      <c r="BC47" s="1" t="s">
        <v>253</v>
      </c>
      <c r="BD47" s="44">
        <v>24199</v>
      </c>
      <c r="BE47" s="44">
        <v>24563</v>
      </c>
      <c r="BF47" s="1" t="e">
        <f t="shared" si="11"/>
        <v>#VALUE!</v>
      </c>
      <c r="BG47" s="1" t="e">
        <f t="shared" si="12"/>
        <v>#VALUE!</v>
      </c>
      <c r="BH47" s="1" t="e">
        <f t="shared" si="13"/>
        <v>#VALUE!</v>
      </c>
      <c r="BI47" s="1"/>
      <c r="BJ47" s="1" t="e">
        <f t="shared" si="14"/>
        <v>#VALUE!</v>
      </c>
    </row>
    <row r="48" spans="26:62" hidden="1" x14ac:dyDescent="0.3">
      <c r="Z48" s="4" t="s">
        <v>25</v>
      </c>
      <c r="AF48" s="8" t="s">
        <v>158</v>
      </c>
      <c r="AG48" s="9">
        <v>20181</v>
      </c>
      <c r="AH48" s="9">
        <v>20546</v>
      </c>
      <c r="AI48" s="8" t="e">
        <f t="shared" si="0"/>
        <v>#VALUE!</v>
      </c>
      <c r="AJ48" s="8" t="e">
        <f t="shared" si="1"/>
        <v>#VALUE!</v>
      </c>
      <c r="AK48" s="8" t="e">
        <f t="shared" si="15"/>
        <v>#VALUE!</v>
      </c>
      <c r="AL48" s="8" t="e">
        <f t="shared" si="2"/>
        <v>#VALUE!</v>
      </c>
      <c r="AM48" s="8"/>
      <c r="AN48" s="8" t="s">
        <v>168</v>
      </c>
      <c r="AO48" s="9">
        <v>12876</v>
      </c>
      <c r="AP48" s="9">
        <v>13241</v>
      </c>
      <c r="AQ48" s="8" t="e">
        <f t="shared" si="3"/>
        <v>#VALUE!</v>
      </c>
      <c r="AR48" s="4" t="e">
        <f t="shared" si="4"/>
        <v>#VALUE!</v>
      </c>
      <c r="AS48" s="4" t="e">
        <f t="shared" si="5"/>
        <v>#VALUE!</v>
      </c>
      <c r="AT48" s="4" t="e">
        <f t="shared" si="6"/>
        <v>#VALUE!</v>
      </c>
      <c r="BC48" s="1" t="s">
        <v>153</v>
      </c>
      <c r="BD48" s="44">
        <v>23834</v>
      </c>
      <c r="BE48" s="44">
        <v>24198</v>
      </c>
      <c r="BF48" s="1" t="e">
        <f t="shared" si="11"/>
        <v>#VALUE!</v>
      </c>
      <c r="BG48" s="1" t="e">
        <f t="shared" si="12"/>
        <v>#VALUE!</v>
      </c>
      <c r="BH48" s="1" t="e">
        <f t="shared" si="13"/>
        <v>#VALUE!</v>
      </c>
      <c r="BI48" s="1"/>
      <c r="BJ48" s="1" t="e">
        <f t="shared" si="14"/>
        <v>#VALUE!</v>
      </c>
    </row>
    <row r="49" spans="26:62" hidden="1" x14ac:dyDescent="0.3">
      <c r="Z49" s="4" t="s">
        <v>24</v>
      </c>
      <c r="AF49" s="8" t="s">
        <v>159</v>
      </c>
      <c r="AG49" s="24">
        <v>19451</v>
      </c>
      <c r="AH49" s="24">
        <v>19815</v>
      </c>
      <c r="AI49" s="8" t="e">
        <f t="shared" si="0"/>
        <v>#VALUE!</v>
      </c>
      <c r="AJ49" s="8" t="e">
        <f t="shared" si="1"/>
        <v>#VALUE!</v>
      </c>
      <c r="AK49" s="8" t="e">
        <f t="shared" si="15"/>
        <v>#VALUE!</v>
      </c>
      <c r="AL49" s="8" t="e">
        <f t="shared" si="2"/>
        <v>#VALUE!</v>
      </c>
      <c r="AM49" s="8"/>
      <c r="AN49" s="8" t="s">
        <v>169</v>
      </c>
      <c r="AO49" s="9">
        <v>12146</v>
      </c>
      <c r="AP49" s="9">
        <v>12510</v>
      </c>
      <c r="AQ49" s="8" t="e">
        <f t="shared" si="3"/>
        <v>#VALUE!</v>
      </c>
      <c r="AR49" s="4" t="e">
        <f t="shared" si="4"/>
        <v>#VALUE!</v>
      </c>
      <c r="AS49" s="4" t="e">
        <f t="shared" si="5"/>
        <v>#VALUE!</v>
      </c>
      <c r="AT49" s="4" t="e">
        <f t="shared" si="6"/>
        <v>#VALUE!</v>
      </c>
      <c r="BC49" s="1" t="s">
        <v>254</v>
      </c>
      <c r="BD49" s="44">
        <v>23469</v>
      </c>
      <c r="BE49" s="44">
        <v>23833</v>
      </c>
      <c r="BF49" s="1" t="e">
        <f t="shared" si="11"/>
        <v>#VALUE!</v>
      </c>
      <c r="BG49" s="1" t="e">
        <f t="shared" si="12"/>
        <v>#VALUE!</v>
      </c>
      <c r="BH49" s="1" t="e">
        <f t="shared" si="13"/>
        <v>#VALUE!</v>
      </c>
      <c r="BI49" s="1"/>
      <c r="BJ49" s="1" t="e">
        <f t="shared" si="14"/>
        <v>#VALUE!</v>
      </c>
    </row>
    <row r="50" spans="26:62" hidden="1" x14ac:dyDescent="0.3">
      <c r="Z50" s="4" t="s">
        <v>23</v>
      </c>
      <c r="AF50" s="8" t="s">
        <v>160</v>
      </c>
      <c r="AG50" s="9">
        <v>18720</v>
      </c>
      <c r="AH50" s="9">
        <v>19085</v>
      </c>
      <c r="AI50" s="8" t="e">
        <f t="shared" si="0"/>
        <v>#VALUE!</v>
      </c>
      <c r="AJ50" s="8" t="e">
        <f t="shared" si="1"/>
        <v>#VALUE!</v>
      </c>
      <c r="AK50" s="8" t="e">
        <f t="shared" si="15"/>
        <v>#VALUE!</v>
      </c>
      <c r="AL50" s="8" t="e">
        <f t="shared" si="2"/>
        <v>#VALUE!</v>
      </c>
      <c r="AM50" s="8"/>
      <c r="AN50" s="8" t="s">
        <v>170</v>
      </c>
      <c r="AO50" s="9">
        <v>11415</v>
      </c>
      <c r="AP50" s="9">
        <v>11780</v>
      </c>
      <c r="AQ50" s="8" t="e">
        <f t="shared" si="3"/>
        <v>#VALUE!</v>
      </c>
      <c r="AR50" s="4" t="e">
        <f t="shared" si="4"/>
        <v>#VALUE!</v>
      </c>
      <c r="AS50" s="4" t="e">
        <f t="shared" si="5"/>
        <v>#VALUE!</v>
      </c>
      <c r="AT50" s="4" t="e">
        <f t="shared" si="6"/>
        <v>#VALUE!</v>
      </c>
      <c r="BC50" s="1" t="s">
        <v>154</v>
      </c>
      <c r="BD50" s="44">
        <v>23103</v>
      </c>
      <c r="BE50" s="44">
        <v>23468</v>
      </c>
      <c r="BF50" s="1" t="e">
        <f t="shared" si="11"/>
        <v>#VALUE!</v>
      </c>
      <c r="BG50" s="1" t="e">
        <f t="shared" si="12"/>
        <v>#VALUE!</v>
      </c>
      <c r="BH50" s="1" t="e">
        <f t="shared" si="13"/>
        <v>#VALUE!</v>
      </c>
      <c r="BI50" s="1"/>
      <c r="BJ50" s="1" t="e">
        <f t="shared" si="14"/>
        <v>#VALUE!</v>
      </c>
    </row>
    <row r="51" spans="26:62" hidden="1" x14ac:dyDescent="0.3">
      <c r="Z51" s="4" t="s">
        <v>22</v>
      </c>
      <c r="AF51" s="8" t="s">
        <v>161</v>
      </c>
      <c r="AG51" s="24">
        <v>17990</v>
      </c>
      <c r="AH51" s="24">
        <v>18354</v>
      </c>
      <c r="AI51" s="8" t="e">
        <f>IF(AND($AI$6&gt;=AG51,$AI$6&lt;=AH51),"〇","×")</f>
        <v>#VALUE!</v>
      </c>
      <c r="AJ51" s="8" t="e">
        <f t="shared" si="1"/>
        <v>#VALUE!</v>
      </c>
      <c r="AK51" s="8" t="e">
        <f t="shared" si="15"/>
        <v>#VALUE!</v>
      </c>
      <c r="AL51" s="8" t="e">
        <f t="shared" si="2"/>
        <v>#VALUE!</v>
      </c>
      <c r="AM51" s="8"/>
      <c r="AN51" s="8" t="s">
        <v>171</v>
      </c>
      <c r="AO51" s="9">
        <v>10685</v>
      </c>
      <c r="AP51" s="9">
        <v>11049</v>
      </c>
      <c r="AQ51" s="8" t="e">
        <f t="shared" si="3"/>
        <v>#VALUE!</v>
      </c>
      <c r="AR51" s="4" t="e">
        <f t="shared" si="4"/>
        <v>#VALUE!</v>
      </c>
      <c r="AS51" s="4" t="e">
        <f t="shared" si="5"/>
        <v>#VALUE!</v>
      </c>
      <c r="AT51" s="4" t="e">
        <f t="shared" si="6"/>
        <v>#VALUE!</v>
      </c>
      <c r="BC51" s="1" t="s">
        <v>255</v>
      </c>
      <c r="BD51" s="44">
        <v>22738</v>
      </c>
      <c r="BE51" s="44">
        <v>23102</v>
      </c>
      <c r="BF51" s="1" t="e">
        <f t="shared" si="11"/>
        <v>#VALUE!</v>
      </c>
      <c r="BG51" s="1" t="e">
        <f t="shared" si="12"/>
        <v>#VALUE!</v>
      </c>
      <c r="BH51" s="1" t="e">
        <f t="shared" si="13"/>
        <v>#VALUE!</v>
      </c>
      <c r="BI51" s="1"/>
      <c r="BJ51" s="1" t="e">
        <f t="shared" si="14"/>
        <v>#VALUE!</v>
      </c>
    </row>
    <row r="52" spans="26:62" hidden="1" x14ac:dyDescent="0.3">
      <c r="Z52" s="4" t="s">
        <v>21</v>
      </c>
      <c r="AF52" s="8" t="s">
        <v>162</v>
      </c>
      <c r="AG52" s="9">
        <v>17259</v>
      </c>
      <c r="AH52" s="9">
        <v>17624</v>
      </c>
      <c r="AI52" s="8" t="e">
        <f t="shared" si="0"/>
        <v>#VALUE!</v>
      </c>
      <c r="AJ52" s="8" t="e">
        <f t="shared" si="1"/>
        <v>#VALUE!</v>
      </c>
      <c r="AK52" s="8" t="e">
        <f t="shared" si="15"/>
        <v>#VALUE!</v>
      </c>
      <c r="AL52" s="8" t="e">
        <f t="shared" si="2"/>
        <v>#VALUE!</v>
      </c>
      <c r="AM52" s="8"/>
      <c r="AN52" s="8" t="s">
        <v>172</v>
      </c>
      <c r="AO52" s="9">
        <v>9954</v>
      </c>
      <c r="AP52" s="9">
        <v>10319</v>
      </c>
      <c r="AQ52" s="8" t="e">
        <f t="shared" si="3"/>
        <v>#VALUE!</v>
      </c>
      <c r="AR52" s="4" t="e">
        <f t="shared" si="4"/>
        <v>#VALUE!</v>
      </c>
      <c r="AS52" s="4" t="e">
        <f t="shared" si="5"/>
        <v>#VALUE!</v>
      </c>
      <c r="AT52" s="4" t="e">
        <f>IF(AND($AI$15&gt;=AO52,$AI$15&lt;=AP52),"〇","×")</f>
        <v>#VALUE!</v>
      </c>
      <c r="BC52" s="1" t="s">
        <v>155</v>
      </c>
      <c r="BD52" s="44">
        <v>22373</v>
      </c>
      <c r="BE52" s="44">
        <v>22737</v>
      </c>
      <c r="BF52" s="1" t="e">
        <f t="shared" si="11"/>
        <v>#VALUE!</v>
      </c>
      <c r="BG52" s="1" t="e">
        <f t="shared" si="12"/>
        <v>#VALUE!</v>
      </c>
      <c r="BH52" s="1" t="e">
        <f t="shared" si="13"/>
        <v>#VALUE!</v>
      </c>
      <c r="BI52" s="1"/>
      <c r="BJ52" s="1" t="e">
        <f t="shared" si="14"/>
        <v>#VALUE!</v>
      </c>
    </row>
    <row r="53" spans="26:62" hidden="1" x14ac:dyDescent="0.3">
      <c r="Z53" s="4" t="s">
        <v>20</v>
      </c>
      <c r="AF53" s="8" t="s">
        <v>163</v>
      </c>
      <c r="AG53" s="24">
        <v>16529</v>
      </c>
      <c r="AH53" s="24">
        <v>16893</v>
      </c>
      <c r="AI53" s="8" t="e">
        <f t="shared" si="0"/>
        <v>#VALUE!</v>
      </c>
      <c r="AJ53" s="8" t="e">
        <f t="shared" si="1"/>
        <v>#VALUE!</v>
      </c>
      <c r="AK53" s="8" t="e">
        <f t="shared" si="15"/>
        <v>#VALUE!</v>
      </c>
      <c r="AL53" s="8" t="e">
        <f t="shared" si="2"/>
        <v>#VALUE!</v>
      </c>
      <c r="AM53" s="8"/>
      <c r="BC53" s="1" t="s">
        <v>256</v>
      </c>
      <c r="BD53" s="44">
        <v>22008</v>
      </c>
      <c r="BE53" s="44">
        <v>22372</v>
      </c>
      <c r="BF53" s="1" t="e">
        <f t="shared" si="11"/>
        <v>#VALUE!</v>
      </c>
      <c r="BG53" s="1" t="e">
        <f t="shared" si="12"/>
        <v>#VALUE!</v>
      </c>
      <c r="BH53" s="1" t="e">
        <f t="shared" si="13"/>
        <v>#VALUE!</v>
      </c>
      <c r="BI53" s="1"/>
      <c r="BJ53" s="1" t="e">
        <f t="shared" si="14"/>
        <v>#VALUE!</v>
      </c>
    </row>
    <row r="54" spans="26:62" hidden="1" x14ac:dyDescent="0.3">
      <c r="Z54" s="4" t="s">
        <v>19</v>
      </c>
      <c r="AF54" s="8" t="s">
        <v>164</v>
      </c>
      <c r="AG54" s="9">
        <v>15798</v>
      </c>
      <c r="AH54" s="9">
        <v>16163</v>
      </c>
      <c r="AI54" s="8" t="e">
        <f t="shared" si="0"/>
        <v>#VALUE!</v>
      </c>
      <c r="AJ54" s="8" t="e">
        <f t="shared" si="1"/>
        <v>#VALUE!</v>
      </c>
      <c r="AK54" s="8" t="e">
        <f t="shared" si="15"/>
        <v>#VALUE!</v>
      </c>
      <c r="AL54" s="8" t="e">
        <f t="shared" si="2"/>
        <v>#VALUE!</v>
      </c>
      <c r="AM54" s="8"/>
      <c r="BC54" s="1" t="s">
        <v>156</v>
      </c>
      <c r="BD54" s="44">
        <v>21642</v>
      </c>
      <c r="BE54" s="44">
        <v>22007</v>
      </c>
      <c r="BF54" s="1" t="e">
        <f t="shared" si="11"/>
        <v>#VALUE!</v>
      </c>
      <c r="BG54" s="1" t="e">
        <f t="shared" si="12"/>
        <v>#VALUE!</v>
      </c>
      <c r="BH54" s="1" t="e">
        <f t="shared" si="13"/>
        <v>#VALUE!</v>
      </c>
      <c r="BI54" s="1"/>
      <c r="BJ54" s="1" t="e">
        <f t="shared" si="14"/>
        <v>#VALUE!</v>
      </c>
    </row>
    <row r="55" spans="26:62" hidden="1" x14ac:dyDescent="0.3">
      <c r="Z55" s="4" t="s">
        <v>18</v>
      </c>
      <c r="AF55" s="8" t="s">
        <v>165</v>
      </c>
      <c r="AG55" s="24">
        <v>15068</v>
      </c>
      <c r="AH55" s="24">
        <v>15432</v>
      </c>
      <c r="AI55" s="8" t="e">
        <f t="shared" si="0"/>
        <v>#VALUE!</v>
      </c>
      <c r="AJ55" s="8" t="e">
        <f t="shared" si="1"/>
        <v>#VALUE!</v>
      </c>
      <c r="AK55" s="8" t="e">
        <f t="shared" si="15"/>
        <v>#VALUE!</v>
      </c>
      <c r="AL55" s="8" t="e">
        <f t="shared" si="2"/>
        <v>#VALUE!</v>
      </c>
      <c r="AM55" s="8"/>
      <c r="BC55" s="1" t="s">
        <v>257</v>
      </c>
      <c r="BD55" s="44">
        <v>21277</v>
      </c>
      <c r="BE55" s="44">
        <v>21641</v>
      </c>
      <c r="BF55" s="1" t="e">
        <f t="shared" si="11"/>
        <v>#VALUE!</v>
      </c>
      <c r="BG55" s="1" t="e">
        <f t="shared" si="12"/>
        <v>#VALUE!</v>
      </c>
      <c r="BH55" s="1" t="e">
        <f t="shared" si="13"/>
        <v>#VALUE!</v>
      </c>
      <c r="BI55" s="1"/>
      <c r="BJ55" s="1" t="e">
        <f t="shared" si="14"/>
        <v>#VALUE!</v>
      </c>
    </row>
    <row r="56" spans="26:62" hidden="1" x14ac:dyDescent="0.3">
      <c r="Z56" s="4" t="s">
        <v>17</v>
      </c>
      <c r="AF56" s="8" t="s">
        <v>166</v>
      </c>
      <c r="AG56" s="9">
        <v>14337</v>
      </c>
      <c r="AH56" s="9">
        <v>14702</v>
      </c>
      <c r="AI56" s="8" t="e">
        <f t="shared" si="0"/>
        <v>#VALUE!</v>
      </c>
      <c r="AJ56" s="8" t="e">
        <f t="shared" si="1"/>
        <v>#VALUE!</v>
      </c>
      <c r="AK56" s="8" t="e">
        <f t="shared" si="15"/>
        <v>#VALUE!</v>
      </c>
      <c r="AL56" s="8" t="e">
        <f t="shared" si="2"/>
        <v>#VALUE!</v>
      </c>
      <c r="AM56" s="8"/>
      <c r="BC56" s="1" t="s">
        <v>157</v>
      </c>
      <c r="BD56" s="44">
        <v>20912</v>
      </c>
      <c r="BE56" s="44">
        <v>21276</v>
      </c>
      <c r="BF56" s="1" t="e">
        <f t="shared" si="11"/>
        <v>#VALUE!</v>
      </c>
      <c r="BG56" s="1" t="e">
        <f t="shared" si="12"/>
        <v>#VALUE!</v>
      </c>
      <c r="BH56" s="1" t="e">
        <f t="shared" si="13"/>
        <v>#VALUE!</v>
      </c>
      <c r="BI56" s="1"/>
      <c r="BJ56" s="1" t="e">
        <f t="shared" si="14"/>
        <v>#VALUE!</v>
      </c>
    </row>
    <row r="57" spans="26:62" hidden="1" x14ac:dyDescent="0.3">
      <c r="Z57" s="4" t="s">
        <v>16</v>
      </c>
      <c r="AF57" s="8" t="s">
        <v>167</v>
      </c>
      <c r="AG57" s="24">
        <v>13607</v>
      </c>
      <c r="AH57" s="24">
        <v>13971</v>
      </c>
      <c r="AI57" s="8" t="e">
        <f t="shared" si="0"/>
        <v>#VALUE!</v>
      </c>
      <c r="AJ57" s="8" t="e">
        <f t="shared" si="1"/>
        <v>#VALUE!</v>
      </c>
      <c r="AK57" s="8" t="e">
        <f t="shared" si="15"/>
        <v>#VALUE!</v>
      </c>
      <c r="AL57" s="8" t="e">
        <f t="shared" si="2"/>
        <v>#VALUE!</v>
      </c>
      <c r="AM57" s="8"/>
      <c r="BC57" s="1" t="s">
        <v>258</v>
      </c>
      <c r="BD57" s="44">
        <v>20547</v>
      </c>
      <c r="BE57" s="44">
        <v>20911</v>
      </c>
      <c r="BF57" s="1" t="e">
        <f t="shared" si="11"/>
        <v>#VALUE!</v>
      </c>
      <c r="BG57" s="1" t="e">
        <f t="shared" si="12"/>
        <v>#VALUE!</v>
      </c>
      <c r="BH57" s="1" t="e">
        <f t="shared" si="13"/>
        <v>#VALUE!</v>
      </c>
      <c r="BI57" s="1"/>
      <c r="BJ57" s="1" t="e">
        <f t="shared" si="14"/>
        <v>#VALUE!</v>
      </c>
    </row>
    <row r="58" spans="26:62" hidden="1" x14ac:dyDescent="0.3">
      <c r="Z58" s="4" t="s">
        <v>15</v>
      </c>
      <c r="AF58" s="8" t="s">
        <v>168</v>
      </c>
      <c r="AG58" s="9">
        <v>12876</v>
      </c>
      <c r="AH58" s="9">
        <v>13241</v>
      </c>
      <c r="AI58" s="8" t="e">
        <f t="shared" si="0"/>
        <v>#VALUE!</v>
      </c>
      <c r="AJ58" s="8" t="e">
        <f t="shared" si="1"/>
        <v>#VALUE!</v>
      </c>
      <c r="AK58" s="8" t="e">
        <f t="shared" si="15"/>
        <v>#VALUE!</v>
      </c>
      <c r="AL58" s="8" t="e">
        <f t="shared" si="2"/>
        <v>#VALUE!</v>
      </c>
      <c r="AM58" s="8"/>
      <c r="BC58" s="1" t="s">
        <v>158</v>
      </c>
      <c r="BD58" s="44">
        <v>20181</v>
      </c>
      <c r="BE58" s="44">
        <v>20546</v>
      </c>
      <c r="BF58" s="1" t="e">
        <f t="shared" si="11"/>
        <v>#VALUE!</v>
      </c>
      <c r="BG58" s="1" t="e">
        <f t="shared" si="12"/>
        <v>#VALUE!</v>
      </c>
      <c r="BH58" s="1" t="e">
        <f t="shared" si="13"/>
        <v>#VALUE!</v>
      </c>
      <c r="BI58" s="1"/>
      <c r="BJ58" s="1" t="e">
        <f t="shared" si="14"/>
        <v>#VALUE!</v>
      </c>
    </row>
    <row r="59" spans="26:62" hidden="1" x14ac:dyDescent="0.3">
      <c r="Z59" s="4" t="s">
        <v>14</v>
      </c>
      <c r="AF59" s="8" t="s">
        <v>169</v>
      </c>
      <c r="AG59" s="24">
        <v>12146</v>
      </c>
      <c r="AH59" s="24">
        <v>12510</v>
      </c>
      <c r="AI59" s="8" t="e">
        <f t="shared" si="0"/>
        <v>#VALUE!</v>
      </c>
      <c r="AJ59" s="8" t="e">
        <f t="shared" si="1"/>
        <v>#VALUE!</v>
      </c>
      <c r="AK59" s="8" t="e">
        <f t="shared" si="15"/>
        <v>#VALUE!</v>
      </c>
      <c r="AL59" s="8" t="e">
        <f t="shared" si="2"/>
        <v>#VALUE!</v>
      </c>
      <c r="AM59" s="8"/>
      <c r="BC59" s="1" t="s">
        <v>259</v>
      </c>
      <c r="BD59" s="44">
        <v>19816</v>
      </c>
      <c r="BE59" s="44">
        <v>20180</v>
      </c>
      <c r="BF59" s="1" t="e">
        <f t="shared" si="11"/>
        <v>#VALUE!</v>
      </c>
      <c r="BG59" s="1" t="e">
        <f t="shared" si="12"/>
        <v>#VALUE!</v>
      </c>
      <c r="BH59" s="1" t="e">
        <f t="shared" si="13"/>
        <v>#VALUE!</v>
      </c>
      <c r="BI59" s="1"/>
      <c r="BJ59" s="1" t="e">
        <f t="shared" si="14"/>
        <v>#VALUE!</v>
      </c>
    </row>
    <row r="60" spans="26:62" hidden="1" x14ac:dyDescent="0.3">
      <c r="Z60" s="4" t="s">
        <v>13</v>
      </c>
      <c r="AF60" s="8" t="s">
        <v>170</v>
      </c>
      <c r="AG60" s="9">
        <v>11415</v>
      </c>
      <c r="AH60" s="9">
        <v>11780</v>
      </c>
      <c r="AI60" s="8" t="e">
        <f t="shared" si="0"/>
        <v>#VALUE!</v>
      </c>
      <c r="AJ60" s="8" t="e">
        <f t="shared" si="1"/>
        <v>#VALUE!</v>
      </c>
      <c r="AK60" s="8" t="e">
        <f t="shared" si="15"/>
        <v>#VALUE!</v>
      </c>
      <c r="AL60" s="8" t="e">
        <f t="shared" si="2"/>
        <v>#VALUE!</v>
      </c>
      <c r="AM60" s="8"/>
      <c r="BC60" s="1" t="s">
        <v>159</v>
      </c>
      <c r="BD60" s="44">
        <v>19451</v>
      </c>
      <c r="BE60" s="44">
        <v>19815</v>
      </c>
      <c r="BF60" s="1" t="e">
        <f t="shared" si="11"/>
        <v>#VALUE!</v>
      </c>
      <c r="BG60" s="1" t="e">
        <f t="shared" si="12"/>
        <v>#VALUE!</v>
      </c>
      <c r="BH60" s="1" t="e">
        <f t="shared" si="13"/>
        <v>#VALUE!</v>
      </c>
      <c r="BI60" s="1"/>
      <c r="BJ60" s="1" t="e">
        <f t="shared" si="14"/>
        <v>#VALUE!</v>
      </c>
    </row>
    <row r="61" spans="26:62" hidden="1" x14ac:dyDescent="0.3">
      <c r="Z61" s="4" t="s">
        <v>12</v>
      </c>
      <c r="AF61" s="8" t="s">
        <v>171</v>
      </c>
      <c r="AG61" s="24">
        <v>10685</v>
      </c>
      <c r="AH61" s="24">
        <v>11049</v>
      </c>
      <c r="AI61" s="8" t="e">
        <f t="shared" si="0"/>
        <v>#VALUE!</v>
      </c>
      <c r="AJ61" s="8" t="e">
        <f t="shared" si="1"/>
        <v>#VALUE!</v>
      </c>
      <c r="AK61" s="8" t="e">
        <f t="shared" si="15"/>
        <v>#VALUE!</v>
      </c>
      <c r="AL61" s="8" t="e">
        <f t="shared" si="2"/>
        <v>#VALUE!</v>
      </c>
      <c r="AM61" s="8"/>
      <c r="BC61" s="1" t="s">
        <v>260</v>
      </c>
      <c r="BD61" s="44">
        <v>19086</v>
      </c>
      <c r="BE61" s="44">
        <v>19450</v>
      </c>
      <c r="BF61" s="1" t="e">
        <f t="shared" si="11"/>
        <v>#VALUE!</v>
      </c>
      <c r="BG61" s="1" t="e">
        <f t="shared" si="12"/>
        <v>#VALUE!</v>
      </c>
      <c r="BH61" s="1" t="e">
        <f t="shared" si="13"/>
        <v>#VALUE!</v>
      </c>
      <c r="BI61" s="1"/>
      <c r="BJ61" s="1" t="e">
        <f t="shared" si="14"/>
        <v>#VALUE!</v>
      </c>
    </row>
    <row r="62" spans="26:62" hidden="1" x14ac:dyDescent="0.3">
      <c r="Z62" s="4" t="s">
        <v>11</v>
      </c>
      <c r="AF62" s="8" t="s">
        <v>172</v>
      </c>
      <c r="AG62" s="9">
        <v>9954</v>
      </c>
      <c r="AH62" s="9">
        <v>10319</v>
      </c>
      <c r="AI62" s="8" t="e">
        <f t="shared" si="0"/>
        <v>#VALUE!</v>
      </c>
      <c r="AJ62" s="8" t="e">
        <f t="shared" si="1"/>
        <v>#VALUE!</v>
      </c>
      <c r="AK62" s="8" t="e">
        <f t="shared" si="15"/>
        <v>#VALUE!</v>
      </c>
      <c r="AL62" s="8" t="e">
        <f t="shared" si="2"/>
        <v>#VALUE!</v>
      </c>
      <c r="AM62" s="8"/>
      <c r="BC62" s="1" t="s">
        <v>160</v>
      </c>
      <c r="BD62" s="44">
        <v>18720</v>
      </c>
      <c r="BE62" s="44">
        <v>19085</v>
      </c>
      <c r="BF62" s="1" t="e">
        <f t="shared" si="11"/>
        <v>#VALUE!</v>
      </c>
      <c r="BG62" s="1" t="e">
        <f t="shared" si="12"/>
        <v>#VALUE!</v>
      </c>
      <c r="BH62" s="1" t="e">
        <f t="shared" si="13"/>
        <v>#VALUE!</v>
      </c>
      <c r="BI62" s="1"/>
      <c r="BJ62" s="1" t="e">
        <f t="shared" si="14"/>
        <v>#VALUE!</v>
      </c>
    </row>
    <row r="63" spans="26:62" hidden="1" x14ac:dyDescent="0.3">
      <c r="Z63" s="4" t="s">
        <v>10</v>
      </c>
      <c r="BC63" s="1" t="s">
        <v>261</v>
      </c>
      <c r="BD63" s="44">
        <v>18355</v>
      </c>
      <c r="BE63" s="44">
        <v>18719</v>
      </c>
      <c r="BF63" s="1" t="e">
        <f t="shared" si="11"/>
        <v>#VALUE!</v>
      </c>
      <c r="BG63" s="1" t="e">
        <f t="shared" si="12"/>
        <v>#VALUE!</v>
      </c>
      <c r="BH63" s="1" t="e">
        <f t="shared" si="13"/>
        <v>#VALUE!</v>
      </c>
      <c r="BI63" s="1"/>
      <c r="BJ63" s="1" t="e">
        <f t="shared" si="14"/>
        <v>#VALUE!</v>
      </c>
    </row>
    <row r="64" spans="26:62" hidden="1" x14ac:dyDescent="0.3">
      <c r="Z64" s="4" t="s">
        <v>9</v>
      </c>
    </row>
    <row r="65" spans="26:26" hidden="1" x14ac:dyDescent="0.3">
      <c r="Z65" s="4" t="s">
        <v>8</v>
      </c>
    </row>
    <row r="66" spans="26:26" hidden="1" x14ac:dyDescent="0.3">
      <c r="Z66" s="4" t="s">
        <v>7</v>
      </c>
    </row>
    <row r="67" spans="26:26" hidden="1" x14ac:dyDescent="0.3">
      <c r="Z67" s="4" t="s">
        <v>6</v>
      </c>
    </row>
    <row r="68" spans="26:26" hidden="1" x14ac:dyDescent="0.3">
      <c r="Z68" s="4" t="s">
        <v>5</v>
      </c>
    </row>
    <row r="69" spans="26:26" hidden="1" x14ac:dyDescent="0.3">
      <c r="Z69" s="4" t="s">
        <v>184</v>
      </c>
    </row>
    <row r="99" ht="4.5" hidden="1" customHeight="1" x14ac:dyDescent="0.3"/>
    <row r="100" ht="15.65" customHeight="1" x14ac:dyDescent="0.3"/>
    <row r="1048575" ht="1.5" hidden="1" customHeight="1" x14ac:dyDescent="0.3"/>
  </sheetData>
  <sheetProtection algorithmName="SHA-512" hashValue="mYI/kABOGdr99LlranMGbMALUFbUe+jZLtsNmlomYHHmsI3+mXI8Byj9Jeb+vlZrBl3Aopf+mAnZglr+2jzS1A==" saltValue="/YuBQ5OaDF/HLy0Kd+ReLg==" spinCount="100000" sheet="1" selectLockedCells="1"/>
  <mergeCells count="180">
    <mergeCell ref="Q2:S2"/>
    <mergeCell ref="L3:S3"/>
    <mergeCell ref="Q5:S5"/>
    <mergeCell ref="Q6:S6"/>
    <mergeCell ref="S29:S30"/>
    <mergeCell ref="T29:T30"/>
    <mergeCell ref="O25:P26"/>
    <mergeCell ref="Q25:Q26"/>
    <mergeCell ref="R25:R26"/>
    <mergeCell ref="N27:N28"/>
    <mergeCell ref="Q29:Q30"/>
    <mergeCell ref="R29:R30"/>
    <mergeCell ref="Q21:Q22"/>
    <mergeCell ref="S25:S26"/>
    <mergeCell ref="T25:T26"/>
    <mergeCell ref="L21:L22"/>
    <mergeCell ref="M21:M22"/>
    <mergeCell ref="S17:S18"/>
    <mergeCell ref="T17:T18"/>
    <mergeCell ref="S13:S14"/>
    <mergeCell ref="T13:T14"/>
    <mergeCell ref="U29:U30"/>
    <mergeCell ref="F30:H30"/>
    <mergeCell ref="S27:S28"/>
    <mergeCell ref="T27:T28"/>
    <mergeCell ref="U27:U28"/>
    <mergeCell ref="O27:P27"/>
    <mergeCell ref="Q27:Q28"/>
    <mergeCell ref="R27:R28"/>
    <mergeCell ref="A27:A28"/>
    <mergeCell ref="D27:D30"/>
    <mergeCell ref="G27:H29"/>
    <mergeCell ref="I27:I28"/>
    <mergeCell ref="J27:J28"/>
    <mergeCell ref="K27:K28"/>
    <mergeCell ref="B27:B30"/>
    <mergeCell ref="C29:C30"/>
    <mergeCell ref="I29:I30"/>
    <mergeCell ref="J29:J30"/>
    <mergeCell ref="K29:K30"/>
    <mergeCell ref="L29:L30"/>
    <mergeCell ref="M29:M30"/>
    <mergeCell ref="N29:N30"/>
    <mergeCell ref="L27:L28"/>
    <mergeCell ref="M27:M28"/>
    <mergeCell ref="U25:U26"/>
    <mergeCell ref="F24:H24"/>
    <mergeCell ref="A25:A26"/>
    <mergeCell ref="D25:D26"/>
    <mergeCell ref="E25:F25"/>
    <mergeCell ref="G25:H25"/>
    <mergeCell ref="I25:N26"/>
    <mergeCell ref="N23:N24"/>
    <mergeCell ref="Q23:Q24"/>
    <mergeCell ref="R23:R24"/>
    <mergeCell ref="S23:S24"/>
    <mergeCell ref="T23:T24"/>
    <mergeCell ref="U23:U24"/>
    <mergeCell ref="B25:B26"/>
    <mergeCell ref="J23:J24"/>
    <mergeCell ref="K23:K24"/>
    <mergeCell ref="L23:L24"/>
    <mergeCell ref="M23:M24"/>
    <mergeCell ref="A21:A22"/>
    <mergeCell ref="D21:D24"/>
    <mergeCell ref="G21:H23"/>
    <mergeCell ref="I21:I22"/>
    <mergeCell ref="J21:J22"/>
    <mergeCell ref="A19:A20"/>
    <mergeCell ref="D19:D20"/>
    <mergeCell ref="E19:F19"/>
    <mergeCell ref="G19:H19"/>
    <mergeCell ref="I19:N20"/>
    <mergeCell ref="B19:B20"/>
    <mergeCell ref="B21:B24"/>
    <mergeCell ref="C23:C24"/>
    <mergeCell ref="I23:I24"/>
    <mergeCell ref="K21:K22"/>
    <mergeCell ref="U17:U18"/>
    <mergeCell ref="F18:H18"/>
    <mergeCell ref="S15:S16"/>
    <mergeCell ref="T15:T16"/>
    <mergeCell ref="U15:U16"/>
    <mergeCell ref="O15:P15"/>
    <mergeCell ref="Q15:Q16"/>
    <mergeCell ref="R15:R16"/>
    <mergeCell ref="N21:N22"/>
    <mergeCell ref="O21:P21"/>
    <mergeCell ref="Q19:Q20"/>
    <mergeCell ref="R19:R20"/>
    <mergeCell ref="S19:S20"/>
    <mergeCell ref="T19:T20"/>
    <mergeCell ref="U19:U20"/>
    <mergeCell ref="O19:P20"/>
    <mergeCell ref="R21:R22"/>
    <mergeCell ref="S21:S22"/>
    <mergeCell ref="T21:T22"/>
    <mergeCell ref="U21:U22"/>
    <mergeCell ref="A15:A16"/>
    <mergeCell ref="D15:D18"/>
    <mergeCell ref="G15:H17"/>
    <mergeCell ref="I15:I16"/>
    <mergeCell ref="J15:J16"/>
    <mergeCell ref="K15:K16"/>
    <mergeCell ref="O13:P14"/>
    <mergeCell ref="Q13:Q14"/>
    <mergeCell ref="R13:R14"/>
    <mergeCell ref="B15:B18"/>
    <mergeCell ref="C17:C18"/>
    <mergeCell ref="I17:I18"/>
    <mergeCell ref="J17:J18"/>
    <mergeCell ref="K17:K18"/>
    <mergeCell ref="L17:L18"/>
    <mergeCell ref="M17:M18"/>
    <mergeCell ref="N17:N18"/>
    <mergeCell ref="L15:L16"/>
    <mergeCell ref="M15:M16"/>
    <mergeCell ref="N15:N16"/>
    <mergeCell ref="Q17:Q18"/>
    <mergeCell ref="R17:R18"/>
    <mergeCell ref="U13:U14"/>
    <mergeCell ref="F12:H12"/>
    <mergeCell ref="A13:A14"/>
    <mergeCell ref="D13:D14"/>
    <mergeCell ref="E13:F13"/>
    <mergeCell ref="G13:H13"/>
    <mergeCell ref="I13:N14"/>
    <mergeCell ref="N11:N12"/>
    <mergeCell ref="Q11:Q12"/>
    <mergeCell ref="R11:R12"/>
    <mergeCell ref="S11:S12"/>
    <mergeCell ref="T11:T12"/>
    <mergeCell ref="U11:U12"/>
    <mergeCell ref="B13:B14"/>
    <mergeCell ref="J11:J12"/>
    <mergeCell ref="K11:K12"/>
    <mergeCell ref="L11:L12"/>
    <mergeCell ref="M11:M12"/>
    <mergeCell ref="D7:D8"/>
    <mergeCell ref="E7:F7"/>
    <mergeCell ref="G7:H7"/>
    <mergeCell ref="I7:N8"/>
    <mergeCell ref="B7:B8"/>
    <mergeCell ref="Z4:AA4"/>
    <mergeCell ref="T6:U6"/>
    <mergeCell ref="N9:N10"/>
    <mergeCell ref="O9:P9"/>
    <mergeCell ref="Q7:Q8"/>
    <mergeCell ref="R7:R8"/>
    <mergeCell ref="S7:S8"/>
    <mergeCell ref="T7:T8"/>
    <mergeCell ref="U7:U8"/>
    <mergeCell ref="O7:P8"/>
    <mergeCell ref="I4:P4"/>
    <mergeCell ref="I5:P6"/>
    <mergeCell ref="Q4:S4"/>
    <mergeCell ref="Q1:U1"/>
    <mergeCell ref="A2:I2"/>
    <mergeCell ref="M2:O2"/>
    <mergeCell ref="C11:C12"/>
    <mergeCell ref="I11:I12"/>
    <mergeCell ref="B9:B12"/>
    <mergeCell ref="R9:R10"/>
    <mergeCell ref="S9:S10"/>
    <mergeCell ref="T9:T10"/>
    <mergeCell ref="U9:U10"/>
    <mergeCell ref="Q9:Q10"/>
    <mergeCell ref="K9:K10"/>
    <mergeCell ref="L9:L10"/>
    <mergeCell ref="M9:M10"/>
    <mergeCell ref="A6:H6"/>
    <mergeCell ref="A5:H5"/>
    <mergeCell ref="A4:H4"/>
    <mergeCell ref="A3:H3"/>
    <mergeCell ref="A9:A10"/>
    <mergeCell ref="D9:D12"/>
    <mergeCell ref="G9:H11"/>
    <mergeCell ref="I9:I10"/>
    <mergeCell ref="J9:J10"/>
    <mergeCell ref="A7:A8"/>
  </mergeCells>
  <phoneticPr fontId="3"/>
  <conditionalFormatting sqref="I9:I10">
    <cfRule type="expression" dxfId="39" priority="8">
      <formula>COUNTIF($AM6,"*NG*")</formula>
    </cfRule>
  </conditionalFormatting>
  <conditionalFormatting sqref="I11:I12">
    <cfRule type="expression" dxfId="38" priority="7">
      <formula>COUNTIF($AM6,"*NG*")</formula>
    </cfRule>
  </conditionalFormatting>
  <conditionalFormatting sqref="I15:I16">
    <cfRule type="expression" dxfId="37" priority="6">
      <formula>COUNTIF($AM9,"*NG*")</formula>
    </cfRule>
  </conditionalFormatting>
  <conditionalFormatting sqref="I17:I18">
    <cfRule type="expression" dxfId="36" priority="5">
      <formula>COUNTIF($AM9,"*NG*")</formula>
    </cfRule>
  </conditionalFormatting>
  <conditionalFormatting sqref="I21:I22">
    <cfRule type="expression" dxfId="35" priority="4">
      <formula>COUNTIF($AM12,"*NG*")</formula>
    </cfRule>
  </conditionalFormatting>
  <conditionalFormatting sqref="I23:I24">
    <cfRule type="expression" dxfId="34" priority="3">
      <formula>COUNTIF($AM12,"*NG*")</formula>
    </cfRule>
  </conditionalFormatting>
  <conditionalFormatting sqref="I27:I28">
    <cfRule type="expression" dxfId="33" priority="2">
      <formula>COUNTIF($AM15,"*NG*")</formula>
    </cfRule>
  </conditionalFormatting>
  <conditionalFormatting sqref="I29:I30">
    <cfRule type="expression" dxfId="32" priority="1">
      <formula>COUNTIF($AM15,"*NG*")</formula>
    </cfRule>
  </conditionalFormatting>
  <conditionalFormatting sqref="J9">
    <cfRule type="expression" dxfId="31" priority="16">
      <formula>COUNTIF($AP8,"*受診NG*")</formula>
    </cfRule>
  </conditionalFormatting>
  <conditionalFormatting sqref="J11:J12">
    <cfRule type="expression" dxfId="30" priority="15">
      <formula>COUNTIF($AP8,"*受診NG*")</formula>
    </cfRule>
  </conditionalFormatting>
  <conditionalFormatting sqref="J15:J16">
    <cfRule type="expression" dxfId="29" priority="14">
      <formula>COUNTIF($AP11,"*受診NG*")</formula>
    </cfRule>
  </conditionalFormatting>
  <conditionalFormatting sqref="J17:J18">
    <cfRule type="expression" dxfId="28" priority="13">
      <formula>COUNTIF($AP11,"*受診NG*")</formula>
    </cfRule>
  </conditionalFormatting>
  <conditionalFormatting sqref="J21:J22">
    <cfRule type="expression" dxfId="27" priority="12">
      <formula>COUNTIF($AP14,"*受診NG*")</formula>
    </cfRule>
  </conditionalFormatting>
  <conditionalFormatting sqref="J23:J24">
    <cfRule type="expression" dxfId="26" priority="11">
      <formula>COUNTIF($AP14,"*受診NG*")</formula>
    </cfRule>
  </conditionalFormatting>
  <conditionalFormatting sqref="J27:J28">
    <cfRule type="expression" dxfId="25" priority="10">
      <formula>COUNTIF($AP17,"*受診NG*")</formula>
    </cfRule>
  </conditionalFormatting>
  <conditionalFormatting sqref="J29:J30">
    <cfRule type="expression" dxfId="24" priority="9">
      <formula>COUNTIF($AP17,"*受診NG*")</formula>
    </cfRule>
  </conditionalFormatting>
  <conditionalFormatting sqref="K9">
    <cfRule type="expression" dxfId="23" priority="30">
      <formula>COUNTIF($AO7,"*受診NG*")</formula>
    </cfRule>
  </conditionalFormatting>
  <conditionalFormatting sqref="K11">
    <cfRule type="expression" dxfId="22" priority="29">
      <formula>COUNTIF($AO7,"*受診NG*")</formula>
    </cfRule>
  </conditionalFormatting>
  <conditionalFormatting sqref="K15">
    <cfRule type="expression" dxfId="21" priority="28">
      <formula>COUNTIF($AO10,"*受診NG*")</formula>
    </cfRule>
  </conditionalFormatting>
  <conditionalFormatting sqref="K17">
    <cfRule type="expression" dxfId="20" priority="27">
      <formula>COUNTIF($AO10,"*受診NG*")</formula>
    </cfRule>
  </conditionalFormatting>
  <conditionalFormatting sqref="K21">
    <cfRule type="expression" dxfId="19" priority="20">
      <formula>COUNTIF($AO13,"*受診NG*")</formula>
    </cfRule>
  </conditionalFormatting>
  <conditionalFormatting sqref="K23">
    <cfRule type="expression" dxfId="18" priority="19">
      <formula>COUNTIF($AO13,"*受診NG*")</formula>
    </cfRule>
  </conditionalFormatting>
  <conditionalFormatting sqref="K27">
    <cfRule type="expression" dxfId="17" priority="26">
      <formula>COUNTIF($AO16,"*受診NG*")</formula>
    </cfRule>
  </conditionalFormatting>
  <conditionalFormatting sqref="K29">
    <cfRule type="expression" dxfId="16" priority="25">
      <formula>COUNTIF($AO16,"*受診NG*")</formula>
    </cfRule>
  </conditionalFormatting>
  <conditionalFormatting sqref="L9">
    <cfRule type="expression" dxfId="15" priority="40">
      <formula>COUNTIF($AK7,"*受診NG*")</formula>
    </cfRule>
  </conditionalFormatting>
  <conditionalFormatting sqref="L11:L12">
    <cfRule type="expression" dxfId="14" priority="37">
      <formula>COUNTIF($AK7,"*受診NG*")</formula>
    </cfRule>
  </conditionalFormatting>
  <conditionalFormatting sqref="L15">
    <cfRule type="expression" dxfId="13" priority="36">
      <formula>COUNTIF($AK10,"*受診NG*")</formula>
    </cfRule>
  </conditionalFormatting>
  <conditionalFormatting sqref="L17:L18">
    <cfRule type="expression" dxfId="12" priority="23">
      <formula>COUNTIF($AK10,"*受診NG*")</formula>
    </cfRule>
  </conditionalFormatting>
  <conditionalFormatting sqref="L21">
    <cfRule type="expression" dxfId="11" priority="22">
      <formula>COUNTIF($AK13,"*受診NG*")</formula>
    </cfRule>
  </conditionalFormatting>
  <conditionalFormatting sqref="L23:L24">
    <cfRule type="expression" dxfId="10" priority="17">
      <formula>COUNTIF($AK13,"*受診NG*")</formula>
    </cfRule>
  </conditionalFormatting>
  <conditionalFormatting sqref="L27">
    <cfRule type="expression" dxfId="9" priority="34">
      <formula>COUNTIF($AK16,"*受診NG*")</formula>
    </cfRule>
  </conditionalFormatting>
  <conditionalFormatting sqref="L29:L30">
    <cfRule type="expression" dxfId="8" priority="31">
      <formula>COUNTIF($AK16,"*受診NG*")</formula>
    </cfRule>
  </conditionalFormatting>
  <conditionalFormatting sqref="M9">
    <cfRule type="expression" dxfId="7" priority="39">
      <formula>COUNTIF($AG7,"*受診NG*")</formula>
    </cfRule>
  </conditionalFormatting>
  <conditionalFormatting sqref="M11:M12">
    <cfRule type="expression" dxfId="6" priority="38">
      <formula>COUNTIF($AG7,"*受診NG*")</formula>
    </cfRule>
  </conditionalFormatting>
  <conditionalFormatting sqref="M15">
    <cfRule type="expression" dxfId="5" priority="35">
      <formula>COUNTIF($AG10,"*受診NG*")</formula>
    </cfRule>
  </conditionalFormatting>
  <conditionalFormatting sqref="M17:M18">
    <cfRule type="expression" dxfId="4" priority="24">
      <formula>COUNTIF($AG10,"*受診NG*")</formula>
    </cfRule>
  </conditionalFormatting>
  <conditionalFormatting sqref="M21">
    <cfRule type="expression" dxfId="3" priority="21">
      <formula>COUNTIF($AG13,"*受診NG*")</formula>
    </cfRule>
  </conditionalFormatting>
  <conditionalFormatting sqref="M23:M24">
    <cfRule type="expression" dxfId="2" priority="18">
      <formula>COUNTIF($AG13,"*受診NG*")</formula>
    </cfRule>
  </conditionalFormatting>
  <conditionalFormatting sqref="M27">
    <cfRule type="expression" dxfId="1" priority="33">
      <formula>COUNTIF($AG16,"*受診NG*")</formula>
    </cfRule>
  </conditionalFormatting>
  <conditionalFormatting sqref="M29:M30">
    <cfRule type="expression" dxfId="0" priority="32">
      <formula>COUNTIF($AG16,"*受診NG*")</formula>
    </cfRule>
  </conditionalFormatting>
  <dataValidations count="31">
    <dataValidation type="list" allowBlank="1" showInputMessage="1" showErrorMessage="1" sqref="M23:M24" xr:uid="{6C9BF939-5390-4AD1-955C-96F5394C4EB3}">
      <formula1>IF(AND(AG13="受診OK"),AJ11:AJ12,)</formula1>
    </dataValidation>
    <dataValidation type="list" allowBlank="1" showInputMessage="1" showErrorMessage="1" sqref="L23:L24" xr:uid="{CD4E9E70-ECE2-43F0-A466-3852636D5422}">
      <formula1>IF(AND(AK13="受診OK"),AJ11:AJ12,)</formula1>
    </dataValidation>
    <dataValidation type="list" allowBlank="1" showInputMessage="1" showErrorMessage="1" error="○か空白で入力をお願いします。" sqref="K23" xr:uid="{648FC31F-0B59-4145-BD1C-091BB118F4C0}">
      <formula1>IF(AND(AO13="受診OK"),AP4:AP5,)</formula1>
    </dataValidation>
    <dataValidation type="list" allowBlank="1" showInputMessage="1" showErrorMessage="1" sqref="M11:M12" xr:uid="{FB9C5634-7B80-4BBE-B5A1-B5959171678A}">
      <formula1>IF(AND(AG7="受診OK"),AJ5:AJ6,)</formula1>
    </dataValidation>
    <dataValidation type="list" allowBlank="1" showInputMessage="1" showErrorMessage="1" sqref="L17:L18" xr:uid="{5FE56DB2-87F9-4032-A20E-B3FF4355B429}">
      <formula1>IF(AND(AK10="受診OK"),AJ8:AJ9,)</formula1>
    </dataValidation>
    <dataValidation type="list" allowBlank="1" showInputMessage="1" showErrorMessage="1" error="○か空白で入力をお願いします。" sqref="K17" xr:uid="{C8BA7A85-1549-4158-9DB1-3CC2A8EE1DA7}">
      <formula1>IF(AND(AO10="受診OK"),AP4:AP5,)</formula1>
    </dataValidation>
    <dataValidation type="list" allowBlank="1" showInputMessage="1" showErrorMessage="1" error="○か空白で入力をお願いします。" sqref="K11" xr:uid="{DE5C347E-1B52-4B19-9F43-0DC6B671515A}">
      <formula1>IF(AND(AO7="受診OK"),AP4:AP5,)</formula1>
    </dataValidation>
    <dataValidation type="list" allowBlank="1" showInputMessage="1" showErrorMessage="1" error="○か空白で入力をお願いします。" sqref="K29" xr:uid="{020E87B1-20CC-42AF-BFD9-F196B39AFF2B}">
      <formula1>IF(AND(AO16="受診OK"),AP4:AP5,)</formula1>
    </dataValidation>
    <dataValidation type="list" allowBlank="1" showInputMessage="1" showErrorMessage="1" error="○か空白で入力をお願いします。" sqref="N17:N18 N11:N12 N23:N24 N29:N30" xr:uid="{85C88CC7-BD19-4383-B897-BC0EADFB05D5}">
      <formula1>"　,○"</formula1>
    </dataValidation>
    <dataValidation type="list" allowBlank="1" showInputMessage="1" showErrorMessage="1" prompt="グレーアウトしている場合は入力しないでください。" sqref="L29:L30" xr:uid="{20D897E1-8E88-4666-9D69-6D2D1B0369E1}">
      <formula1>IF(AND(AK16="受診OK"),AJ14:AJ15,)</formula1>
    </dataValidation>
    <dataValidation type="list" allowBlank="1" showInputMessage="1" showErrorMessage="1" sqref="M17:M18" xr:uid="{51C7EE90-54EC-4E96-A8E0-8509A339B63F}">
      <formula1>IF(AND(AG10="受診OK"),AJ8:AJ9,)</formula1>
    </dataValidation>
    <dataValidation type="list" allowBlank="1" showInputMessage="1" showErrorMessage="1" sqref="L11:L12" xr:uid="{48A36EB9-6FB2-4F3B-85DB-E5D301B0D915}">
      <formula1>IF(AND(AK7="受診OK"),AJ5:AJ6,)</formula1>
    </dataValidation>
    <dataValidation type="list" allowBlank="1" showInputMessage="1" showErrorMessage="1" sqref="V9" xr:uid="{2A4F5B26-7092-42E8-A263-C379DBBC7360}">
      <formula1>IF(AND(W2&lt;&gt;"",X2&lt;&gt;""),V2:V3,V5)</formula1>
    </dataValidation>
    <dataValidation type="list" allowBlank="1" showInputMessage="1" showErrorMessage="1" prompt="グレーアウトしている場合は入力しないでください。" sqref="M29:M30" xr:uid="{40798BC1-EEF1-4D9B-B2DC-50F45C78BC88}">
      <formula1>IF(AND(AG16="受診OK"),AJ14:AJ15,)</formula1>
    </dataValidation>
    <dataValidation type="list" allowBlank="1" showInputMessage="1" showErrorMessage="1" sqref="D9 D15 D21 D27" xr:uid="{68B65862-7288-4EAF-B27D-25483A7EE307}">
      <formula1>"男,女"</formula1>
    </dataValidation>
    <dataValidation type="list" allowBlank="1" showInputMessage="1" showErrorMessage="1" sqref="S9 F11 S11 S15 F17 S17 S21 F23 S23 S27 F29 S29" xr:uid="{A0563EFB-C58A-4AE4-9DCC-047CA8265A99}">
      <formula1>日</formula1>
    </dataValidation>
    <dataValidation type="list" allowBlank="1" showInputMessage="1" showErrorMessage="1" sqref="R9 E11 R11 R15 E17 R17 R21 E23 R23 R27 E29 R29" xr:uid="{5EE73931-389C-413B-B63F-ACB12F5A8A69}">
      <formula1>月</formula1>
    </dataValidation>
    <dataValidation type="list" allowBlank="1" showInputMessage="1" showErrorMessage="1" sqref="F9 F15 F21 F27" xr:uid="{47142EFA-B0C7-4E80-98CD-2E86079C0F5A}">
      <formula1>INDIRECT(E9)</formula1>
    </dataValidation>
    <dataValidation type="list" allowBlank="1" showInputMessage="1" showErrorMessage="1" sqref="E9 E15 E21 E27" xr:uid="{F7D1C608-7445-4645-BDBC-91D405B0228A}">
      <formula1>"昭和,平成"</formula1>
    </dataValidation>
    <dataValidation type="list" allowBlank="1" showInputMessage="1" showErrorMessage="1" error="○か空白で入力をお願いします。" sqref="I11:I12" xr:uid="{265D76F8-8B60-453E-BD15-DA87127BD2AF}">
      <formula1>IF(AND(AM6="OK"),AP4:AP5,)</formula1>
    </dataValidation>
    <dataValidation type="list" allowBlank="1" showInputMessage="1" showErrorMessage="1" error="○か空白で入力をお願いします。" sqref="I17:I18" xr:uid="{FCC126DF-F9EA-46CE-8CFB-1819BA7DC778}">
      <formula1>IF(AND(AM9="OK"),AP4:AP5,)</formula1>
    </dataValidation>
    <dataValidation type="list" allowBlank="1" showInputMessage="1" showErrorMessage="1" error="○か空白で入力をお願いします。" sqref="I23:I24" xr:uid="{91782AE8-4D07-4A95-A657-AD03F6FA6056}">
      <formula1>IF(AND(AM12="OK"),AP4:AP5,)</formula1>
    </dataValidation>
    <dataValidation type="list" allowBlank="1" showInputMessage="1" showErrorMessage="1" error="○か空白で入力をお願いします。" sqref="I29:I30" xr:uid="{44A73AEA-0437-46A4-8601-5F5A76772C60}">
      <formula1>IF(AND(AM15="OK"),AP4:AP5,)</formula1>
    </dataValidation>
    <dataValidation type="list" allowBlank="1" showInputMessage="1" showErrorMessage="1" sqref="A24 A12 A18 A30" xr:uid="{81D56083-AF1A-444A-AD6B-8E9E329DA738}">
      <formula1>"◯"</formula1>
    </dataValidation>
    <dataValidation type="list" allowBlank="1" showInputMessage="1" showErrorMessage="1" prompt="胃カメラを選択した場合のみ鎮静剤の有・無を選択してください。" sqref="P12 P18 P24 P30" xr:uid="{3F300A1B-C424-4416-A82E-139C82CC1E23}">
      <formula1>IF(AND($P11="○"),$AO$5:$AO$6,$AO$4)</formula1>
    </dataValidation>
    <dataValidation type="list" allowBlank="1" showInputMessage="1" showErrorMessage="1" prompt="バリウム、胃カメラの中からいづれか1つを選択してください。" sqref="P29 P11 P17 P23" xr:uid="{9DCBEE51-2280-4D29-A238-790679659C4F}">
      <formula1>IF(OR($P9="○",$P10="○"),,$AP$4:$AP$5)</formula1>
    </dataValidation>
    <dataValidation type="list" allowBlank="1" showInputMessage="1" showErrorMessage="1" prompt="バリウム、胃カメラの中からいづれか1つを選択してください。" sqref="P28 P10 P16 P22" xr:uid="{C3692E49-2414-4CA9-A236-26BDA2638FB0}">
      <formula1>IF(OR($P9="○",$P11="○"),,$AP$4:$AP$5)</formula1>
    </dataValidation>
    <dataValidation type="list" allowBlank="1" showInputMessage="1" showErrorMessage="1" error="○か空白で入力をお願いします。" sqref="J11:J12" xr:uid="{D4FBD37A-8C4F-4FD5-8CDA-8F0293029EF1}">
      <formula1>IF(AND(AO8="受診OK",D9="女"),AP4:AP5,)</formula1>
    </dataValidation>
    <dataValidation type="list" allowBlank="1" showInputMessage="1" showErrorMessage="1" error="○か空白で入力をお願いします。" sqref="J17:J18" xr:uid="{1CB36FE3-22B7-4EC3-8ED4-4A7B230F7ADD}">
      <formula1>IF(AND(AO11="受診OK",D15="女"),AP4:AP5,)</formula1>
    </dataValidation>
    <dataValidation type="list" allowBlank="1" showInputMessage="1" showErrorMessage="1" error="○か空白で入力をお願いします。" sqref="J23:J24" xr:uid="{436255A7-7775-4A38-AC3E-C12785A9CA92}">
      <formula1>IF(AND(AO14="受診OK",D21="女"),AP4:AP5,)</formula1>
    </dataValidation>
    <dataValidation type="list" allowBlank="1" showInputMessage="1" showErrorMessage="1" error="○か空白で入力をお願いします。" sqref="J29:J30" xr:uid="{3A8B750A-5A9B-4325-917E-77D34AD21535}">
      <formula1>IF(AND(AO17="受診OK",D27="女"),AP4:AP5,)</formula1>
    </dataValidation>
  </dataValidations>
  <printOptions horizontalCentered="1" verticalCentered="1"/>
  <pageMargins left="0" right="0" top="0" bottom="0" header="0" footer="0"/>
  <pageSetup paperSize="9"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7 n Y n U g 6 Q P k m l A A A A 9 Q A A A B I A H A B D b 2 5 m a W c v U G F j a 2 F n Z S 5 4 b W w g o h g A K K A U A A A A A A A A A A A A A A A A A A A A A A A A A A A A h Y 8 x D o I w G I W v Q r r T F j R K y E 8 Z 3 I w k J C b G t S k V q l A M L Z a 7 O X g k r y B G U T f H 9 7 1 v e O 9 + v U E 6 N L V 3 k Z 1 R r U 5 Q g C n y p B Z t o X S Z o N 4 e / A i l D H I u T r y U 3 i h r E w + m S F B l 7 T k m x D m H 3 Q y 3 X U l C S g O y z z Z b U c m G o 4 + s / s u + 0 s Z y L S R i s H u N Y S G O l j i a L z A F M j H I l P 7 2 4 T j 3 2 f 5 A W P W 1 7 T v J j t x f 5 0 C m C O R 9 g T 0 A U E s D B B Q A A g A I A O 5 2 J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u d i d S K I p H u A 4 A A A A R A A A A E w A c A E Z v c m 1 1 b G F z L 1 N l Y 3 R p b 2 4 x L m 0 g o h g A K K A U A A A A A A A A A A A A A A A A A A A A A A A A A A A A K 0 5 N L s n M z 1 M I h t C G 1 g B Q S w E C L Q A U A A I A C A D u d i d S D p A + S a U A A A D 1 A A A A E g A A A A A A A A A A A A A A A A A A A A A A Q 2 9 u Z m l n L 1 B h Y 2 t h Z 2 U u e G 1 s U E s B A i 0 A F A A C A A g A 7 n Y n U g / K 6 a u k A A A A 6 Q A A A B M A A A A A A A A A A A A A A A A A 8 Q A A A F t D b 2 5 0 Z W 5 0 X 1 R 5 c G V z X S 5 4 b W x Q S w E C L Q A U A A I A C A D u d i d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O + x f L W 9 M F 0 i V r I 0 E l 4 q x m A A A A A A C A A A A A A A Q Z g A A A A E A A C A A A A C w H B p r 1 4 y R n O n o F M 8 2 Y F V + x b C / Q L Q K V Q s i f W b 1 f K F C p g A A A A A O g A A A A A I A A C A A A A B 7 T X Q E F z 0 C m f S P y t s 3 8 2 o R y O b d r w 2 t y h r P g B Q 6 z O 2 1 v l A A A A A l H Q Y N 2 g x 0 s n o Q u K v 0 Y t j e R T 6 Q W B c h d c M l c u T M v k a Q X X Z p p j s v F e h v A / G W O T K H K m J Q b j y N / 1 3 g 4 h I o J d e g L u M W s z c a h C + h q 3 b k D M y q k W t + p k A A A A C G 4 H C r P T d m J b O G n Z F E b 0 w x n / w V t 5 G m w A d F J 7 g K W S C E 8 m 7 j + + K Z F K 8 B S I L 5 X e E p n O g q D b e u 8 S u 3 / W U z r O T R b k k z < / D a t a M a s h u p > 
</file>

<file path=customXml/itemProps1.xml><?xml version="1.0" encoding="utf-8"?>
<ds:datastoreItem xmlns:ds="http://schemas.openxmlformats.org/officeDocument/2006/customXml" ds:itemID="{D8E895E0-3887-465B-AD53-85CC957FE2F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26</vt:i4>
      </vt:variant>
    </vt:vector>
  </HeadingPairs>
  <TitlesOfParts>
    <vt:vector size="32" baseType="lpstr">
      <vt:lpstr>生活習慣病予防健診申込書①</vt:lpstr>
      <vt:lpstr>生活習慣病予防健診申込書②-1</vt:lpstr>
      <vt:lpstr>申込書②-2</vt:lpstr>
      <vt:lpstr>申込書②-3</vt:lpstr>
      <vt:lpstr>申込書②-4</vt:lpstr>
      <vt:lpstr>申込書②-5</vt:lpstr>
      <vt:lpstr>'申込書②-2'!Print_Area</vt:lpstr>
      <vt:lpstr>'申込書②-3'!Print_Area</vt:lpstr>
      <vt:lpstr>'申込書②-4'!Print_Area</vt:lpstr>
      <vt:lpstr>'申込書②-5'!Print_Area</vt:lpstr>
      <vt:lpstr>生活習慣病予防健診申込書①!Print_Area</vt:lpstr>
      <vt:lpstr>'生活習慣病予防健診申込書②-1'!Print_Area</vt:lpstr>
      <vt:lpstr>'申込書②-2'!月</vt:lpstr>
      <vt:lpstr>'申込書②-3'!月</vt:lpstr>
      <vt:lpstr>'申込書②-4'!月</vt:lpstr>
      <vt:lpstr>'申込書②-5'!月</vt:lpstr>
      <vt:lpstr>'生活習慣病予防健診申込書②-1'!月</vt:lpstr>
      <vt:lpstr>'申込書②-2'!昭和</vt:lpstr>
      <vt:lpstr>'申込書②-3'!昭和</vt:lpstr>
      <vt:lpstr>'申込書②-4'!昭和</vt:lpstr>
      <vt:lpstr>'申込書②-5'!昭和</vt:lpstr>
      <vt:lpstr>'生活習慣病予防健診申込書②-1'!昭和</vt:lpstr>
      <vt:lpstr>'申込書②-2'!日</vt:lpstr>
      <vt:lpstr>'申込書②-3'!日</vt:lpstr>
      <vt:lpstr>'申込書②-4'!日</vt:lpstr>
      <vt:lpstr>'申込書②-5'!日</vt:lpstr>
      <vt:lpstr>'生活習慣病予防健診申込書②-1'!日</vt:lpstr>
      <vt:lpstr>'申込書②-2'!平成</vt:lpstr>
      <vt:lpstr>'申込書②-3'!平成</vt:lpstr>
      <vt:lpstr>'申込書②-4'!平成</vt:lpstr>
      <vt:lpstr>'申込書②-5'!平成</vt:lpstr>
      <vt:lpstr>'生活習慣病予防健診申込書②-1'!平成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</dc:creator>
  <cp:lastModifiedBy>透 松本</cp:lastModifiedBy>
  <cp:lastPrinted>2022-07-29T05:50:01Z</cp:lastPrinted>
  <dcterms:created xsi:type="dcterms:W3CDTF">2020-10-28T07:30:57Z</dcterms:created>
  <dcterms:modified xsi:type="dcterms:W3CDTF">2025-03-03T00:33:46Z</dcterms:modified>
</cp:coreProperties>
</file>